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<sst xmlns="http://schemas.openxmlformats.org/spreadsheetml/2006/main" count="453" uniqueCount="85">
  <si>
    <t>РЕПУБЛИКА СРБИЈА</t>
  </si>
  <si>
    <t>Образац бр. 1/1</t>
  </si>
  <si>
    <t>КВАЛИТЕТ РАДА</t>
  </si>
  <si>
    <t>Укупно</t>
  </si>
  <si>
    <t>Старих</t>
  </si>
  <si>
    <t>Нових</t>
  </si>
  <si>
    <t xml:space="preserve">мериторно </t>
  </si>
  <si>
    <t>на други начин</t>
  </si>
  <si>
    <t>Од тога старих</t>
  </si>
  <si>
    <t>Остало у раду као нерешено</t>
  </si>
  <si>
    <t>од тога старих</t>
  </si>
  <si>
    <t>%</t>
  </si>
  <si>
    <t>УКУПНО</t>
  </si>
  <si>
    <t>укупно
решено</t>
  </si>
  <si>
    <t>Датум,  ____________. године</t>
  </si>
  <si>
    <t>ВИШИ СУД У У ЖИЦУ</t>
  </si>
  <si>
    <t>12.01.2011.</t>
  </si>
  <si>
    <t>ИЗВЕШТАЈ О РАДУ ВИШЕГ   СУДА   У УЖИЦУ ЗА ПЕРИОД  од 01.01.2010. до 31.12.2010.год.</t>
  </si>
  <si>
    <t>П</t>
  </si>
  <si>
    <t>П2</t>
  </si>
  <si>
    <t>Ки</t>
  </si>
  <si>
    <t>К</t>
  </si>
  <si>
    <t>Кри</t>
  </si>
  <si>
    <t>Кр</t>
  </si>
  <si>
    <t>Км</t>
  </si>
  <si>
    <t>Ким</t>
  </si>
  <si>
    <t>Кв</t>
  </si>
  <si>
    <t>Кп</t>
  </si>
  <si>
    <t>П1</t>
  </si>
  <si>
    <t>Куо</t>
  </si>
  <si>
    <t>Гж</t>
  </si>
  <si>
    <t>Кж</t>
  </si>
  <si>
    <t>Ивм</t>
  </si>
  <si>
    <t>Рех</t>
  </si>
  <si>
    <t>Квм</t>
  </si>
  <si>
    <t>Кре</t>
  </si>
  <si>
    <t>Пои</t>
  </si>
  <si>
    <t>Кмев</t>
  </si>
  <si>
    <t>Р-3</t>
  </si>
  <si>
    <t>Р</t>
  </si>
  <si>
    <t>Гж1</t>
  </si>
  <si>
    <t>ВИШИ СУД У ЈАГОДИНИ</t>
  </si>
  <si>
    <t>ИЗВЕШТАЈ О РАДУ ВИШЕГ   СУДА   У ЈАГОДИНИ ЗА ПЕРИОД  01.01.2010. до 31.12.2010.</t>
  </si>
  <si>
    <t>Крм</t>
  </si>
  <si>
    <t>Гж2</t>
  </si>
  <si>
    <t>ВИШИ СУД У КРУШЕВЦУ</t>
  </si>
  <si>
    <t>ИЗВЕШТАЈ О РАДУ ВИШЕГ   СУДА   У КРУШЕВЦУ ЗА ПЕРИОД  01.01.2010. до 31.12.2010.год.</t>
  </si>
  <si>
    <t>Крм+Кри</t>
  </si>
  <si>
    <t>Куо-Км</t>
  </si>
  <si>
    <t>ВИШИ СУД У ЧАЧКУ</t>
  </si>
  <si>
    <t>ИЗВЕШТАЈ О РАДУ ВИШЕГ   СУДА   У ЧАЧКУ ЗА ПЕРИОД  01.01.2010. до 31.12.2010.</t>
  </si>
  <si>
    <t>Кри.по</t>
  </si>
  <si>
    <t>П1, П2</t>
  </si>
  <si>
    <t>___Крагујевац________________________________</t>
  </si>
  <si>
    <t>4.1.2011.</t>
  </si>
  <si>
    <t>ИЗВЕШТАЈ О РАДУ АПЕЛАЦИОНОГ   СУДА   У КРАГУЈЕВЦУ ЗА ПЕРИОД  1.1.2010.-31.12.2010.________________</t>
  </si>
  <si>
    <t>Редни број</t>
  </si>
  <si>
    <t>Материја</t>
  </si>
  <si>
    <t>Број судија у материји</t>
  </si>
  <si>
    <t>Нерешено на по-четку</t>
  </si>
  <si>
    <t>Примљено</t>
  </si>
  <si>
    <t>Просечан прилив предмета по судији у одељењу</t>
  </si>
  <si>
    <t>Укупно у раду</t>
  </si>
  <si>
    <t>Решено</t>
  </si>
  <si>
    <t>Просечно решено по судији у одељењу</t>
  </si>
  <si>
    <t>Нерешено на крају</t>
  </si>
  <si>
    <t>Просечно предмета у раду по судији у одељењу</t>
  </si>
  <si>
    <t>Разматраних жалби</t>
  </si>
  <si>
    <t>Потврђено</t>
  </si>
  <si>
    <t>Преиначено</t>
  </si>
  <si>
    <t>Укинуто</t>
  </si>
  <si>
    <t>Делимично преиначено или укинуто</t>
  </si>
  <si>
    <t>Савладавање прилива</t>
  </si>
  <si>
    <t>Проценат решених</t>
  </si>
  <si>
    <t>Укупан квалитет</t>
  </si>
  <si>
    <t>Број</t>
  </si>
  <si>
    <t>Кж1</t>
  </si>
  <si>
    <t>Кж2</t>
  </si>
  <si>
    <t>Кжм1</t>
  </si>
  <si>
    <t>Кжм2</t>
  </si>
  <si>
    <t>ВИШИ СУД У КРАЉЕВУ</t>
  </si>
  <si>
    <t>ИЗВЕШТАЈ О РАДУ ВИШЕГ   СУДА   У КРАЉЕВУ ЗА ПЕРИОД  01.01.2010. до 31.12.2010.</t>
  </si>
  <si>
    <t>K</t>
  </si>
  <si>
    <t>ВИШИ СУД НОВИ ПАЗАР</t>
  </si>
  <si>
    <t>ИЗВЕШТАЈ О РАДУ ВИШЕГ   СУДА   У НОВОМ ПАЗАРУ ЗА ПЕРИОД од 01.01.2010. до 31.12.2010.год.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</si>
</sst>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_ ;[Red]\-0\ "/>
  </numFmts>
  <fonts count="16">
    <font>
      <sz val="10"/>
      <name val="Arial"/>
      <family val="0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1"/>
      <color indexed="10"/>
      <name val="Times New Roman"/>
      <family val="1"/>
    </font>
    <font>
      <sz val="11"/>
      <name val="Arial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Arial"/>
      <family val="0"/>
    </font>
    <font>
      <b/>
      <sz val="10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2" fontId="8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/>
    </xf>
    <xf numFmtId="0" fontId="8" fillId="0" borderId="4" xfId="0" applyFont="1" applyFill="1" applyBorder="1" applyAlignment="1" applyProtection="1">
      <alignment horizontal="center" vertical="center"/>
      <protection/>
    </xf>
    <xf numFmtId="0" fontId="8" fillId="0" borderId="5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2" fontId="8" fillId="0" borderId="9" xfId="0" applyNumberFormat="1" applyFont="1" applyFill="1" applyBorder="1" applyAlignment="1" applyProtection="1">
      <alignment horizontal="center" vertical="center"/>
      <protection/>
    </xf>
    <xf numFmtId="2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center" vertical="center"/>
      <protection locked="0"/>
    </xf>
    <xf numFmtId="10" fontId="8" fillId="0" borderId="3" xfId="0" applyNumberFormat="1" applyFont="1" applyFill="1" applyBorder="1" applyAlignment="1" applyProtection="1">
      <alignment horizontal="center" vertical="center"/>
      <protection locked="0"/>
    </xf>
    <xf numFmtId="10" fontId="8" fillId="0" borderId="11" xfId="0" applyNumberFormat="1" applyFont="1" applyFill="1" applyBorder="1" applyAlignment="1" applyProtection="1">
      <alignment horizontal="center" vertical="center"/>
      <protection locked="0"/>
    </xf>
    <xf numFmtId="10" fontId="8" fillId="0" borderId="4" xfId="0" applyNumberFormat="1" applyFont="1" applyFill="1" applyBorder="1" applyAlignment="1" applyProtection="1">
      <alignment horizontal="center" vertical="center"/>
      <protection locked="0"/>
    </xf>
    <xf numFmtId="10" fontId="8" fillId="0" borderId="2" xfId="0" applyNumberFormat="1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2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2" fontId="8" fillId="0" borderId="18" xfId="0" applyNumberFormat="1" applyFont="1" applyFill="1" applyBorder="1" applyAlignment="1" applyProtection="1">
      <alignment horizontal="center" vertical="center"/>
      <protection/>
    </xf>
    <xf numFmtId="2" fontId="8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1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2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2" fontId="1" fillId="0" borderId="25" xfId="0" applyNumberFormat="1" applyFont="1" applyFill="1" applyBorder="1" applyAlignment="1" applyProtection="1">
      <alignment horizontal="center" vertical="center"/>
      <protection/>
    </xf>
    <xf numFmtId="2" fontId="1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 locked="0"/>
    </xf>
    <xf numFmtId="10" fontId="1" fillId="0" borderId="21" xfId="0" applyNumberFormat="1" applyFont="1" applyFill="1" applyBorder="1" applyAlignment="1" applyProtection="1">
      <alignment horizontal="center" vertical="center"/>
      <protection locked="0"/>
    </xf>
    <xf numFmtId="10" fontId="1" fillId="0" borderId="27" xfId="0" applyNumberFormat="1" applyFont="1" applyFill="1" applyBorder="1" applyAlignment="1" applyProtection="1">
      <alignment horizontal="center" vertical="center"/>
      <protection locked="0"/>
    </xf>
    <xf numFmtId="10" fontId="3" fillId="0" borderId="21" xfId="0" applyNumberFormat="1" applyFont="1" applyFill="1" applyBorder="1" applyAlignment="1" applyProtection="1">
      <alignment horizontal="center" vertical="center"/>
      <protection locked="0"/>
    </xf>
    <xf numFmtId="10" fontId="3" fillId="0" borderId="28" xfId="0" applyNumberFormat="1" applyFont="1" applyFill="1" applyBorder="1" applyAlignment="1" applyProtection="1">
      <alignment horizontal="center" vertical="center"/>
      <protection locked="0"/>
    </xf>
    <xf numFmtId="2" fontId="1" fillId="0" borderId="27" xfId="0" applyNumberFormat="1" applyFont="1" applyFill="1" applyBorder="1" applyAlignment="1" applyProtection="1">
      <alignment horizontal="center" vertical="center"/>
      <protection locked="0"/>
    </xf>
    <xf numFmtId="164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1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Alignment="1">
      <alignment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 applyProtection="1">
      <alignment horizontal="center" textRotation="90" wrapText="1"/>
      <protection/>
    </xf>
    <xf numFmtId="0" fontId="7" fillId="0" borderId="30" xfId="0" applyFont="1" applyFill="1" applyBorder="1" applyAlignment="1" applyProtection="1">
      <alignment horizontal="center" textRotation="90" wrapText="1"/>
      <protection/>
    </xf>
    <xf numFmtId="0" fontId="7" fillId="0" borderId="31" xfId="0" applyFont="1" applyFill="1" applyBorder="1" applyAlignment="1" applyProtection="1">
      <alignment horizontal="center" textRotation="90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9" xfId="0" applyNumberFormat="1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 locked="0"/>
    </xf>
    <xf numFmtId="2" fontId="6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textRotation="90"/>
      <protection locked="0"/>
    </xf>
    <xf numFmtId="10" fontId="6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2" fontId="6" fillId="0" borderId="19" xfId="0" applyNumberFormat="1" applyFont="1" applyFill="1" applyBorder="1" applyAlignment="1" applyProtection="1">
      <alignment horizontal="center" vertical="center"/>
      <protection locked="0"/>
    </xf>
    <xf numFmtId="2" fontId="6" fillId="0" borderId="18" xfId="0" applyNumberFormat="1" applyFont="1" applyFill="1" applyBorder="1" applyAlignment="1" applyProtection="1">
      <alignment horizontal="center" vertical="center"/>
      <protection/>
    </xf>
    <xf numFmtId="2" fontId="6" fillId="0" borderId="19" xfId="0" applyNumberFormat="1" applyFont="1" applyFill="1" applyBorder="1" applyAlignment="1" applyProtection="1">
      <alignment horizontal="center" vertical="center"/>
      <protection/>
    </xf>
    <xf numFmtId="2" fontId="6" fillId="0" borderId="14" xfId="0" applyNumberFormat="1" applyFont="1" applyFill="1" applyBorder="1" applyAlignment="1" applyProtection="1">
      <alignment horizontal="center" vertical="center"/>
      <protection/>
    </xf>
    <xf numFmtId="10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2" fontId="6" fillId="0" borderId="33" xfId="0" applyNumberFormat="1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2" fontId="6" fillId="0" borderId="35" xfId="0" applyNumberFormat="1" applyFont="1" applyFill="1" applyBorder="1" applyAlignment="1" applyProtection="1">
      <alignment horizontal="center" vertical="center"/>
      <protection locked="0"/>
    </xf>
    <xf numFmtId="2" fontId="6" fillId="0" borderId="34" xfId="0" applyNumberFormat="1" applyFont="1" applyFill="1" applyBorder="1" applyAlignment="1" applyProtection="1">
      <alignment horizontal="center" vertical="center"/>
      <protection/>
    </xf>
    <xf numFmtId="2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textRotation="90" wrapText="1"/>
      <protection locked="0"/>
    </xf>
    <xf numFmtId="0" fontId="7" fillId="0" borderId="18" xfId="0" applyFont="1" applyFill="1" applyBorder="1" applyAlignment="1" applyProtection="1">
      <alignment horizontal="center" textRotation="90"/>
      <protection locked="0"/>
    </xf>
    <xf numFmtId="2" fontId="6" fillId="0" borderId="36" xfId="0" applyNumberFormat="1" applyFont="1" applyFill="1" applyBorder="1" applyAlignment="1" applyProtection="1">
      <alignment horizontal="center" vertical="center"/>
      <protection/>
    </xf>
    <xf numFmtId="10" fontId="6" fillId="0" borderId="3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/>
    </xf>
    <xf numFmtId="0" fontId="6" fillId="0" borderId="40" xfId="0" applyNumberFormat="1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2" fontId="6" fillId="0" borderId="39" xfId="0" applyNumberFormat="1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2" fontId="6" fillId="0" borderId="40" xfId="0" applyNumberFormat="1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2" fontId="6" fillId="0" borderId="38" xfId="0" applyNumberFormat="1" applyFont="1" applyFill="1" applyBorder="1" applyAlignment="1" applyProtection="1">
      <alignment horizontal="center" vertical="center"/>
      <protection/>
    </xf>
    <xf numFmtId="2" fontId="6" fillId="0" borderId="40" xfId="0" applyNumberFormat="1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/>
      <protection locked="0"/>
    </xf>
    <xf numFmtId="2" fontId="6" fillId="0" borderId="41" xfId="0" applyNumberFormat="1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/>
      <protection locked="0"/>
    </xf>
    <xf numFmtId="10" fontId="6" fillId="0" borderId="41" xfId="0" applyNumberFormat="1" applyFont="1" applyFill="1" applyBorder="1" applyAlignment="1" applyProtection="1">
      <alignment horizontal="center" vertical="center"/>
      <protection locked="0"/>
    </xf>
    <xf numFmtId="10" fontId="6" fillId="0" borderId="4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42" xfId="0" applyFont="1" applyFill="1" applyBorder="1" applyAlignment="1" applyProtection="1">
      <alignment horizontal="center" vertical="center"/>
      <protection locked="0"/>
    </xf>
    <xf numFmtId="0" fontId="7" fillId="0" borderId="43" xfId="0" applyFont="1" applyFill="1" applyBorder="1" applyAlignment="1" applyProtection="1">
      <alignment horizontal="center" vertical="center"/>
      <protection locked="0"/>
    </xf>
    <xf numFmtId="2" fontId="1" fillId="0" borderId="42" xfId="0" applyNumberFormat="1" applyFont="1" applyFill="1" applyBorder="1" applyAlignment="1" applyProtection="1">
      <alignment horizontal="center" vertical="center"/>
      <protection locked="0"/>
    </xf>
    <xf numFmtId="2" fontId="1" fillId="0" borderId="43" xfId="0" applyNumberFormat="1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textRotation="90" wrapText="1"/>
      <protection/>
    </xf>
    <xf numFmtId="0" fontId="7" fillId="0" borderId="15" xfId="0" applyFont="1" applyFill="1" applyBorder="1" applyAlignment="1" applyProtection="1">
      <alignment horizontal="center" textRotation="90" wrapText="1"/>
      <protection/>
    </xf>
    <xf numFmtId="0" fontId="7" fillId="0" borderId="32" xfId="0" applyFont="1" applyFill="1" applyBorder="1" applyAlignment="1" applyProtection="1">
      <alignment horizontal="center" textRotation="90" wrapText="1"/>
      <protection/>
    </xf>
    <xf numFmtId="0" fontId="7" fillId="0" borderId="46" xfId="0" applyFont="1" applyFill="1" applyBorder="1" applyAlignment="1" applyProtection="1">
      <alignment horizontal="center" textRotation="90" wrapText="1"/>
      <protection/>
    </xf>
    <xf numFmtId="0" fontId="7" fillId="0" borderId="16" xfId="0" applyFont="1" applyFill="1" applyBorder="1" applyAlignment="1" applyProtection="1">
      <alignment horizontal="center" textRotation="90" wrapText="1"/>
      <protection/>
    </xf>
    <xf numFmtId="0" fontId="7" fillId="0" borderId="47" xfId="0" applyFont="1" applyFill="1" applyBorder="1" applyAlignment="1" applyProtection="1">
      <alignment horizontal="center" textRotation="90" wrapText="1"/>
      <protection/>
    </xf>
    <xf numFmtId="0" fontId="7" fillId="0" borderId="37" xfId="0" applyFont="1" applyFill="1" applyBorder="1" applyAlignment="1" applyProtection="1">
      <alignment horizontal="center" vertical="top" wrapText="1"/>
      <protection/>
    </xf>
    <xf numFmtId="0" fontId="7" fillId="0" borderId="48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 applyProtection="1">
      <alignment horizontal="center" vertical="top" wrapText="1"/>
      <protection/>
    </xf>
    <xf numFmtId="0" fontId="7" fillId="0" borderId="19" xfId="0" applyFont="1" applyFill="1" applyBorder="1" applyAlignment="1" applyProtection="1">
      <alignment horizontal="center" vertical="top" wrapText="1"/>
      <protection/>
    </xf>
    <xf numFmtId="0" fontId="7" fillId="0" borderId="37" xfId="0" applyFont="1" applyFill="1" applyBorder="1" applyAlignment="1" applyProtection="1">
      <alignment horizontal="center" vertical="center" textRotation="91" wrapText="1"/>
      <protection/>
    </xf>
    <xf numFmtId="0" fontId="7" fillId="0" borderId="48" xfId="0" applyFont="1" applyFill="1" applyBorder="1" applyAlignment="1" applyProtection="1">
      <alignment horizontal="center" vertical="center" textRotation="91" wrapText="1"/>
      <protection/>
    </xf>
    <xf numFmtId="0" fontId="7" fillId="0" borderId="18" xfId="0" applyFont="1" applyFill="1" applyBorder="1" applyAlignment="1" applyProtection="1">
      <alignment horizontal="center" vertical="center" textRotation="91" wrapText="1"/>
      <protection/>
    </xf>
    <xf numFmtId="0" fontId="7" fillId="0" borderId="19" xfId="0" applyFont="1" applyFill="1" applyBorder="1" applyAlignment="1" applyProtection="1">
      <alignment horizontal="center" vertical="center" textRotation="91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2" fontId="8" fillId="0" borderId="49" xfId="0" applyNumberFormat="1" applyFont="1" applyFill="1" applyBorder="1" applyAlignment="1" applyProtection="1">
      <alignment horizontal="center" vertical="center"/>
      <protection locked="0"/>
    </xf>
    <xf numFmtId="2" fontId="8" fillId="0" borderId="50" xfId="0" applyNumberFormat="1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7" fillId="0" borderId="51" xfId="0" applyFont="1" applyFill="1" applyBorder="1" applyAlignment="1" applyProtection="1">
      <alignment horizontal="center" vertical="center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textRotation="90" wrapText="1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textRotation="90"/>
      <protection locked="0"/>
    </xf>
    <xf numFmtId="0" fontId="7" fillId="0" borderId="31" xfId="0" applyFont="1" applyFill="1" applyBorder="1" applyAlignment="1" applyProtection="1">
      <alignment horizontal="center" textRotation="90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2" fontId="8" fillId="0" borderId="52" xfId="0" applyNumberFormat="1" applyFont="1" applyFill="1" applyBorder="1" applyAlignment="1" applyProtection="1">
      <alignment horizontal="center" vertical="center"/>
      <protection locked="0"/>
    </xf>
    <xf numFmtId="2" fontId="8" fillId="0" borderId="53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2" fontId="6" fillId="0" borderId="34" xfId="0" applyNumberFormat="1" applyFont="1" applyFill="1" applyBorder="1" applyAlignment="1" applyProtection="1">
      <alignment horizontal="center" vertical="center"/>
      <protection locked="0"/>
    </xf>
    <xf numFmtId="2" fontId="6" fillId="0" borderId="35" xfId="0" applyNumberFormat="1" applyFont="1" applyFill="1" applyBorder="1" applyAlignment="1" applyProtection="1">
      <alignment horizontal="center" vertical="center"/>
      <protection locked="0"/>
    </xf>
    <xf numFmtId="2" fontId="6" fillId="0" borderId="38" xfId="0" applyNumberFormat="1" applyFont="1" applyFill="1" applyBorder="1" applyAlignment="1" applyProtection="1">
      <alignment horizontal="center" vertical="center"/>
      <protection locked="0"/>
    </xf>
    <xf numFmtId="2" fontId="6" fillId="0" borderId="40" xfId="0" applyNumberFormat="1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6" fillId="0" borderId="54" xfId="0" applyFont="1" applyFill="1" applyBorder="1" applyAlignment="1" applyProtection="1">
      <alignment horizontal="center" vertical="center"/>
      <protection locked="0"/>
    </xf>
    <xf numFmtId="2" fontId="6" fillId="0" borderId="18" xfId="0" applyNumberFormat="1" applyFont="1" applyFill="1" applyBorder="1" applyAlignment="1" applyProtection="1">
      <alignment horizontal="center" vertical="center"/>
      <protection locked="0"/>
    </xf>
    <xf numFmtId="2" fontId="6" fillId="0" borderId="19" xfId="0" applyNumberFormat="1" applyFont="1" applyFill="1" applyBorder="1" applyAlignment="1" applyProtection="1">
      <alignment horizontal="center" vertical="center"/>
      <protection locked="0"/>
    </xf>
    <xf numFmtId="2" fontId="6" fillId="0" borderId="9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08"/>
  <sheetViews>
    <sheetView tabSelected="1" view="pageBreakPreview" zoomScale="60" workbookViewId="0" topLeftCell="A178">
      <selection activeCell="A185" sqref="A185:IV187"/>
    </sheetView>
  </sheetViews>
  <sheetFormatPr defaultColWidth="9.140625" defaultRowHeight="12.75"/>
  <cols>
    <col min="1" max="1" width="4.28125" style="0" customWidth="1"/>
    <col min="2" max="2" width="6.28125" style="0" customWidth="1"/>
    <col min="3" max="3" width="4.7109375" style="0" customWidth="1"/>
    <col min="4" max="4" width="4.8515625" style="0" customWidth="1"/>
    <col min="5" max="5" width="5.140625" style="0" bestFit="1" customWidth="1"/>
    <col min="6" max="7" width="7.57421875" style="0" bestFit="1" customWidth="1"/>
    <col min="8" max="8" width="9.8515625" style="0" customWidth="1"/>
    <col min="9" max="9" width="8.140625" style="0" customWidth="1"/>
    <col min="10" max="10" width="7.57421875" style="0" bestFit="1" customWidth="1"/>
    <col min="11" max="11" width="6.28125" style="0" bestFit="1" customWidth="1"/>
    <col min="12" max="12" width="7.57421875" style="0" bestFit="1" customWidth="1"/>
    <col min="13" max="13" width="6.28125" style="0" bestFit="1" customWidth="1"/>
    <col min="14" max="14" width="3.7109375" style="0" customWidth="1"/>
    <col min="15" max="15" width="6.00390625" style="0" customWidth="1"/>
    <col min="16" max="16" width="6.57421875" style="0" bestFit="1" customWidth="1"/>
    <col min="17" max="17" width="5.57421875" style="0" customWidth="1"/>
    <col min="18" max="18" width="9.421875" style="0" customWidth="1"/>
    <col min="19" max="19" width="10.421875" style="0" customWidth="1"/>
    <col min="20" max="20" width="5.00390625" style="0" customWidth="1"/>
    <col min="21" max="21" width="4.8515625" style="0" customWidth="1"/>
    <col min="22" max="22" width="10.57421875" style="0" customWidth="1"/>
    <col min="23" max="23" width="4.28125" style="0" customWidth="1"/>
    <col min="24" max="24" width="9.8515625" style="0" bestFit="1" customWidth="1"/>
    <col min="25" max="25" width="4.421875" style="0" customWidth="1"/>
    <col min="26" max="26" width="9.421875" style="0" customWidth="1"/>
    <col min="27" max="27" width="4.00390625" style="0" customWidth="1"/>
    <col min="28" max="28" width="9.8515625" style="0" customWidth="1"/>
    <col min="29" max="30" width="10.57421875" style="0" customWidth="1"/>
  </cols>
  <sheetData>
    <row r="2" spans="1:32" ht="15.75">
      <c r="A2" s="1" t="s">
        <v>0</v>
      </c>
      <c r="B2" s="2"/>
      <c r="C2" s="3"/>
      <c r="D2" s="1"/>
      <c r="E2" s="4"/>
      <c r="F2" s="4"/>
      <c r="G2" s="4"/>
      <c r="H2" s="4"/>
      <c r="I2" s="4"/>
      <c r="J2" s="63"/>
      <c r="K2" s="63"/>
      <c r="L2" s="63"/>
      <c r="M2" s="63"/>
      <c r="N2" s="63"/>
      <c r="O2" s="63"/>
      <c r="P2" s="64"/>
      <c r="Q2" s="65"/>
      <c r="R2" s="66"/>
      <c r="S2" s="66"/>
      <c r="T2" s="65"/>
      <c r="U2" s="65"/>
      <c r="V2" s="65"/>
      <c r="W2" s="65"/>
      <c r="X2" s="65"/>
      <c r="Y2" s="65"/>
      <c r="Z2" s="65"/>
      <c r="AA2" s="65"/>
      <c r="AB2" s="65"/>
      <c r="AC2" s="67" t="s">
        <v>1</v>
      </c>
      <c r="AD2" s="67"/>
      <c r="AE2" s="67"/>
      <c r="AF2" s="68"/>
    </row>
    <row r="3" spans="1:32" ht="15.75">
      <c r="A3" s="1" t="s">
        <v>53</v>
      </c>
      <c r="B3" s="2"/>
      <c r="C3" s="6"/>
      <c r="D3" s="7"/>
      <c r="E3" s="7"/>
      <c r="F3" s="7"/>
      <c r="G3" s="7"/>
      <c r="H3" s="6"/>
      <c r="I3" s="6"/>
      <c r="J3" s="69"/>
      <c r="K3" s="69"/>
      <c r="L3" s="69"/>
      <c r="M3" s="69"/>
      <c r="N3" s="69"/>
      <c r="O3" s="69"/>
      <c r="P3" s="69"/>
      <c r="Q3" s="69"/>
      <c r="R3" s="69"/>
      <c r="S3" s="69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8"/>
    </row>
    <row r="4" spans="1:32" ht="15.75">
      <c r="A4" s="1" t="s">
        <v>14</v>
      </c>
      <c r="B4" s="2" t="s">
        <v>54</v>
      </c>
      <c r="C4" s="4"/>
      <c r="D4" s="1"/>
      <c r="E4" s="1"/>
      <c r="F4" s="1"/>
      <c r="G4" s="1"/>
      <c r="H4" s="1"/>
      <c r="I4" s="1"/>
      <c r="J4" s="63"/>
      <c r="K4" s="63"/>
      <c r="L4" s="63"/>
      <c r="M4" s="63"/>
      <c r="N4" s="63"/>
      <c r="O4" s="63"/>
      <c r="P4" s="63"/>
      <c r="Q4" s="63"/>
      <c r="R4" s="63"/>
      <c r="S4" s="63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8"/>
    </row>
    <row r="5" spans="1:32" ht="15.75">
      <c r="A5" s="1"/>
      <c r="B5" s="2"/>
      <c r="C5" s="4"/>
      <c r="D5" s="1"/>
      <c r="E5" s="1"/>
      <c r="F5" s="1"/>
      <c r="G5" s="1"/>
      <c r="H5" s="1"/>
      <c r="I5" s="1"/>
      <c r="J5" s="63"/>
      <c r="K5" s="63"/>
      <c r="L5" s="63"/>
      <c r="M5" s="63"/>
      <c r="N5" s="63"/>
      <c r="O5" s="63"/>
      <c r="P5" s="63"/>
      <c r="Q5" s="63"/>
      <c r="R5" s="63"/>
      <c r="S5" s="63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8"/>
    </row>
    <row r="6" spans="1:31" s="72" customFormat="1" ht="18.75">
      <c r="A6" s="70"/>
      <c r="B6" s="192" t="s">
        <v>55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</row>
    <row r="7" spans="1:31" s="72" customFormat="1" ht="19.5" thickBot="1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</row>
    <row r="8" spans="1:31" s="73" customFormat="1" ht="15.75" customHeight="1">
      <c r="A8" s="123" t="s">
        <v>56</v>
      </c>
      <c r="B8" s="155" t="s">
        <v>57</v>
      </c>
      <c r="C8" s="158" t="s">
        <v>58</v>
      </c>
      <c r="D8" s="161" t="s">
        <v>59</v>
      </c>
      <c r="E8" s="162"/>
      <c r="F8" s="165" t="s">
        <v>60</v>
      </c>
      <c r="G8" s="166"/>
      <c r="H8" s="169" t="s">
        <v>61</v>
      </c>
      <c r="I8" s="169" t="s">
        <v>62</v>
      </c>
      <c r="J8" s="174" t="s">
        <v>63</v>
      </c>
      <c r="K8" s="186"/>
      <c r="L8" s="186"/>
      <c r="M8" s="175"/>
      <c r="N8" s="174" t="s">
        <v>64</v>
      </c>
      <c r="O8" s="175"/>
      <c r="P8" s="174" t="s">
        <v>65</v>
      </c>
      <c r="Q8" s="175"/>
      <c r="R8" s="174" t="s">
        <v>66</v>
      </c>
      <c r="S8" s="175"/>
      <c r="T8" s="178" t="s">
        <v>2</v>
      </c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80"/>
    </row>
    <row r="9" spans="1:31" s="73" customFormat="1" ht="41.25" customHeight="1">
      <c r="A9" s="124"/>
      <c r="B9" s="156"/>
      <c r="C9" s="159"/>
      <c r="D9" s="163"/>
      <c r="E9" s="164"/>
      <c r="F9" s="167"/>
      <c r="G9" s="168"/>
      <c r="H9" s="170"/>
      <c r="I9" s="170"/>
      <c r="J9" s="176"/>
      <c r="K9" s="187"/>
      <c r="L9" s="187"/>
      <c r="M9" s="177"/>
      <c r="N9" s="176"/>
      <c r="O9" s="177"/>
      <c r="P9" s="176"/>
      <c r="Q9" s="177"/>
      <c r="R9" s="176"/>
      <c r="S9" s="177"/>
      <c r="T9" s="181" t="s">
        <v>67</v>
      </c>
      <c r="U9" s="182" t="s">
        <v>68</v>
      </c>
      <c r="V9" s="182"/>
      <c r="W9" s="182" t="s">
        <v>69</v>
      </c>
      <c r="X9" s="182"/>
      <c r="Y9" s="182" t="s">
        <v>70</v>
      </c>
      <c r="Z9" s="182"/>
      <c r="AA9" s="183" t="s">
        <v>71</v>
      </c>
      <c r="AB9" s="182"/>
      <c r="AC9" s="184" t="s">
        <v>72</v>
      </c>
      <c r="AD9" s="184" t="s">
        <v>73</v>
      </c>
      <c r="AE9" s="74" t="s">
        <v>74</v>
      </c>
    </row>
    <row r="10" spans="1:31" s="73" customFormat="1" ht="94.5" customHeight="1" thickBot="1">
      <c r="A10" s="94"/>
      <c r="B10" s="157"/>
      <c r="C10" s="160"/>
      <c r="D10" s="75" t="s">
        <v>3</v>
      </c>
      <c r="E10" s="76" t="s">
        <v>4</v>
      </c>
      <c r="F10" s="75" t="s">
        <v>3</v>
      </c>
      <c r="G10" s="76" t="s">
        <v>5</v>
      </c>
      <c r="H10" s="171"/>
      <c r="I10" s="171"/>
      <c r="J10" s="75" t="s">
        <v>6</v>
      </c>
      <c r="K10" s="77" t="s">
        <v>7</v>
      </c>
      <c r="L10" s="77" t="s">
        <v>13</v>
      </c>
      <c r="M10" s="76" t="s">
        <v>8</v>
      </c>
      <c r="N10" s="188"/>
      <c r="O10" s="189"/>
      <c r="P10" s="75" t="s">
        <v>9</v>
      </c>
      <c r="Q10" s="76" t="s">
        <v>10</v>
      </c>
      <c r="R10" s="75" t="s">
        <v>3</v>
      </c>
      <c r="S10" s="76" t="s">
        <v>4</v>
      </c>
      <c r="T10" s="94"/>
      <c r="U10" s="79" t="s">
        <v>75</v>
      </c>
      <c r="V10" s="79" t="s">
        <v>11</v>
      </c>
      <c r="W10" s="79" t="s">
        <v>75</v>
      </c>
      <c r="X10" s="79" t="s">
        <v>11</v>
      </c>
      <c r="Y10" s="79" t="s">
        <v>75</v>
      </c>
      <c r="Z10" s="79" t="s">
        <v>11</v>
      </c>
      <c r="AA10" s="79" t="s">
        <v>75</v>
      </c>
      <c r="AB10" s="79" t="s">
        <v>11</v>
      </c>
      <c r="AC10" s="185"/>
      <c r="AD10" s="185"/>
      <c r="AE10" s="78" t="s">
        <v>11</v>
      </c>
    </row>
    <row r="11" spans="1:32" ht="33" customHeight="1">
      <c r="A11" s="80">
        <v>1</v>
      </c>
      <c r="B11" s="81" t="s">
        <v>76</v>
      </c>
      <c r="C11" s="82">
        <v>25</v>
      </c>
      <c r="D11" s="83"/>
      <c r="E11" s="84"/>
      <c r="F11" s="83">
        <v>6140</v>
      </c>
      <c r="G11" s="84">
        <v>6109</v>
      </c>
      <c r="H11" s="85">
        <f>SUM(F11/C11)/11</f>
        <v>22.327272727272728</v>
      </c>
      <c r="I11" s="82">
        <f aca="true" t="shared" si="0" ref="I11:I21">SUM(D11,F11)</f>
        <v>6140</v>
      </c>
      <c r="J11" s="86">
        <v>4882</v>
      </c>
      <c r="K11" s="87">
        <v>284</v>
      </c>
      <c r="L11" s="87">
        <f>SUM(J11:K11)</f>
        <v>5166</v>
      </c>
      <c r="M11" s="88">
        <v>1167</v>
      </c>
      <c r="N11" s="201">
        <f>SUM((J11+K11)/C11)/11</f>
        <v>18.785454545454545</v>
      </c>
      <c r="O11" s="202"/>
      <c r="P11" s="86">
        <f>SUM(I11-J11-K11)</f>
        <v>974</v>
      </c>
      <c r="Q11" s="88">
        <v>538</v>
      </c>
      <c r="R11" s="90">
        <f aca="true" t="shared" si="1" ref="R11:R22">P11/C11</f>
        <v>38.96</v>
      </c>
      <c r="S11" s="91">
        <f aca="true" t="shared" si="2" ref="S11:S22">SUM(Q11/C11)</f>
        <v>21.52</v>
      </c>
      <c r="T11" s="83"/>
      <c r="U11" s="92"/>
      <c r="V11" s="93">
        <f aca="true" t="shared" si="3" ref="V11:V22">SUM(T11/F11)</f>
        <v>0</v>
      </c>
      <c r="W11" s="92"/>
      <c r="X11" s="93">
        <f aca="true" t="shared" si="4" ref="X11:X22">SUM(V11/H11)</f>
        <v>0</v>
      </c>
      <c r="Y11" s="92"/>
      <c r="Z11" s="93">
        <f>SUM(X11/J11)</f>
        <v>0</v>
      </c>
      <c r="AA11" s="92"/>
      <c r="AB11" s="93">
        <f aca="true" t="shared" si="5" ref="AB11:AB22">SUM(Z11/L11)</f>
        <v>0</v>
      </c>
      <c r="AC11" s="95">
        <f aca="true" t="shared" si="6" ref="AC11:AC22">SUM(J11:K11)/F11</f>
        <v>0.8413680781758958</v>
      </c>
      <c r="AD11" s="95">
        <f aca="true" t="shared" si="7" ref="AD11:AD22">SUM(J11:K11)/I11</f>
        <v>0.8413680781758958</v>
      </c>
      <c r="AE11" s="89"/>
      <c r="AF11" s="68"/>
    </row>
    <row r="12" spans="1:32" ht="33" customHeight="1">
      <c r="A12" s="96">
        <v>2</v>
      </c>
      <c r="B12" s="97" t="s">
        <v>77</v>
      </c>
      <c r="C12" s="98">
        <v>25</v>
      </c>
      <c r="D12" s="99"/>
      <c r="E12" s="100"/>
      <c r="F12" s="99">
        <v>1810</v>
      </c>
      <c r="G12" s="100">
        <v>1798</v>
      </c>
      <c r="H12" s="101">
        <f aca="true" t="shared" si="8" ref="H12:H22">SUM(F12/C12)/11</f>
        <v>6.581818181818182</v>
      </c>
      <c r="I12" s="98">
        <f t="shared" si="0"/>
        <v>1810</v>
      </c>
      <c r="J12" s="102">
        <v>1668</v>
      </c>
      <c r="K12" s="103">
        <v>68</v>
      </c>
      <c r="L12" s="103">
        <f aca="true" t="shared" si="9" ref="L12:L21">SUM(J12:K12)</f>
        <v>1736</v>
      </c>
      <c r="M12" s="104">
        <v>16</v>
      </c>
      <c r="N12" s="199">
        <f aca="true" t="shared" si="10" ref="N12:N22">SUM((J12+K12)/C12)/11</f>
        <v>6.3127272727272725</v>
      </c>
      <c r="O12" s="200"/>
      <c r="P12" s="102">
        <f aca="true" t="shared" si="11" ref="P12:P21">SUM(I12-J12-K12)</f>
        <v>74</v>
      </c>
      <c r="Q12" s="104">
        <v>19</v>
      </c>
      <c r="R12" s="106">
        <f t="shared" si="1"/>
        <v>2.96</v>
      </c>
      <c r="S12" s="107">
        <f t="shared" si="2"/>
        <v>0.76</v>
      </c>
      <c r="T12" s="99"/>
      <c r="U12" s="61"/>
      <c r="V12" s="108">
        <f t="shared" si="3"/>
        <v>0</v>
      </c>
      <c r="W12" s="61"/>
      <c r="X12" s="108">
        <f t="shared" si="4"/>
        <v>0</v>
      </c>
      <c r="Y12" s="61"/>
      <c r="Z12" s="108">
        <f>SUM(X12/J12)</f>
        <v>0</v>
      </c>
      <c r="AA12" s="61"/>
      <c r="AB12" s="108">
        <f t="shared" si="5"/>
        <v>0</v>
      </c>
      <c r="AC12" s="109">
        <f t="shared" si="6"/>
        <v>0.9591160220994475</v>
      </c>
      <c r="AD12" s="109">
        <f t="shared" si="7"/>
        <v>0.9591160220994475</v>
      </c>
      <c r="AE12" s="105"/>
      <c r="AF12" s="68"/>
    </row>
    <row r="13" spans="1:32" ht="33" customHeight="1">
      <c r="A13" s="96">
        <v>3</v>
      </c>
      <c r="B13" s="97" t="s">
        <v>23</v>
      </c>
      <c r="C13" s="98">
        <v>25</v>
      </c>
      <c r="D13" s="99"/>
      <c r="E13" s="100"/>
      <c r="F13" s="99">
        <v>103</v>
      </c>
      <c r="G13" s="100">
        <v>103</v>
      </c>
      <c r="H13" s="101">
        <f t="shared" si="8"/>
        <v>0.37454545454545457</v>
      </c>
      <c r="I13" s="98">
        <f t="shared" si="0"/>
        <v>103</v>
      </c>
      <c r="J13" s="102">
        <v>90</v>
      </c>
      <c r="K13" s="103">
        <v>12</v>
      </c>
      <c r="L13" s="103">
        <f t="shared" si="9"/>
        <v>102</v>
      </c>
      <c r="M13" s="104">
        <v>1</v>
      </c>
      <c r="N13" s="199">
        <f t="shared" si="10"/>
        <v>0.3709090909090909</v>
      </c>
      <c r="O13" s="200"/>
      <c r="P13" s="102">
        <f t="shared" si="11"/>
        <v>1</v>
      </c>
      <c r="Q13" s="104"/>
      <c r="R13" s="106">
        <f t="shared" si="1"/>
        <v>0.04</v>
      </c>
      <c r="S13" s="107">
        <f t="shared" si="2"/>
        <v>0</v>
      </c>
      <c r="T13" s="99"/>
      <c r="U13" s="61"/>
      <c r="V13" s="108">
        <f t="shared" si="3"/>
        <v>0</v>
      </c>
      <c r="W13" s="61"/>
      <c r="X13" s="108">
        <f t="shared" si="4"/>
        <v>0</v>
      </c>
      <c r="Y13" s="61"/>
      <c r="Z13" s="108">
        <f>SUM(X13/J13)</f>
        <v>0</v>
      </c>
      <c r="AA13" s="61"/>
      <c r="AB13" s="108">
        <f t="shared" si="5"/>
        <v>0</v>
      </c>
      <c r="AC13" s="109">
        <f t="shared" si="6"/>
        <v>0.9902912621359223</v>
      </c>
      <c r="AD13" s="109">
        <f t="shared" si="7"/>
        <v>0.9902912621359223</v>
      </c>
      <c r="AE13" s="105"/>
      <c r="AF13" s="68"/>
    </row>
    <row r="14" spans="1:32" ht="33" customHeight="1">
      <c r="A14" s="96">
        <v>4</v>
      </c>
      <c r="B14" s="97" t="s">
        <v>78</v>
      </c>
      <c r="C14" s="98">
        <v>3</v>
      </c>
      <c r="D14" s="99"/>
      <c r="E14" s="100"/>
      <c r="F14" s="99">
        <v>53</v>
      </c>
      <c r="G14" s="100">
        <v>53</v>
      </c>
      <c r="H14" s="101">
        <f t="shared" si="8"/>
        <v>1.6060606060606062</v>
      </c>
      <c r="I14" s="98">
        <f t="shared" si="0"/>
        <v>53</v>
      </c>
      <c r="J14" s="102">
        <v>47</v>
      </c>
      <c r="K14" s="103">
        <v>5</v>
      </c>
      <c r="L14" s="103">
        <f t="shared" si="9"/>
        <v>52</v>
      </c>
      <c r="M14" s="104"/>
      <c r="N14" s="199">
        <f t="shared" si="10"/>
        <v>1.5757575757575757</v>
      </c>
      <c r="O14" s="200"/>
      <c r="P14" s="102">
        <f t="shared" si="11"/>
        <v>1</v>
      </c>
      <c r="Q14" s="104"/>
      <c r="R14" s="106">
        <f t="shared" si="1"/>
        <v>0.3333333333333333</v>
      </c>
      <c r="S14" s="107">
        <f t="shared" si="2"/>
        <v>0</v>
      </c>
      <c r="T14" s="99"/>
      <c r="U14" s="61"/>
      <c r="V14" s="108">
        <f t="shared" si="3"/>
        <v>0</v>
      </c>
      <c r="W14" s="61"/>
      <c r="X14" s="108">
        <f t="shared" si="4"/>
        <v>0</v>
      </c>
      <c r="Y14" s="61"/>
      <c r="Z14" s="108">
        <f>SUM(X14/J14)</f>
        <v>0</v>
      </c>
      <c r="AA14" s="61"/>
      <c r="AB14" s="108">
        <f t="shared" si="5"/>
        <v>0</v>
      </c>
      <c r="AC14" s="109">
        <f t="shared" si="6"/>
        <v>0.9811320754716981</v>
      </c>
      <c r="AD14" s="109">
        <f t="shared" si="7"/>
        <v>0.9811320754716981</v>
      </c>
      <c r="AE14" s="105"/>
      <c r="AF14" s="68"/>
    </row>
    <row r="15" spans="1:32" ht="33" customHeight="1">
      <c r="A15" s="96">
        <v>5</v>
      </c>
      <c r="B15" s="97" t="s">
        <v>79</v>
      </c>
      <c r="C15" s="98">
        <v>3</v>
      </c>
      <c r="D15" s="99"/>
      <c r="E15" s="100"/>
      <c r="F15" s="99">
        <v>19</v>
      </c>
      <c r="G15" s="100">
        <v>19</v>
      </c>
      <c r="H15" s="101">
        <f t="shared" si="8"/>
        <v>0.5757575757575757</v>
      </c>
      <c r="I15" s="98">
        <f t="shared" si="0"/>
        <v>19</v>
      </c>
      <c r="J15" s="102">
        <v>18</v>
      </c>
      <c r="K15" s="103"/>
      <c r="L15" s="103">
        <f t="shared" si="9"/>
        <v>18</v>
      </c>
      <c r="M15" s="104"/>
      <c r="N15" s="199">
        <f t="shared" si="10"/>
        <v>0.5454545454545454</v>
      </c>
      <c r="O15" s="200"/>
      <c r="P15" s="102">
        <f>SUM(I15-J15-K15)</f>
        <v>1</v>
      </c>
      <c r="Q15" s="104"/>
      <c r="R15" s="106">
        <f t="shared" si="1"/>
        <v>0.3333333333333333</v>
      </c>
      <c r="S15" s="107">
        <f t="shared" si="2"/>
        <v>0</v>
      </c>
      <c r="T15" s="99"/>
      <c r="U15" s="61"/>
      <c r="V15" s="108">
        <f t="shared" si="3"/>
        <v>0</v>
      </c>
      <c r="W15" s="61"/>
      <c r="X15" s="108">
        <f t="shared" si="4"/>
        <v>0</v>
      </c>
      <c r="Y15" s="61"/>
      <c r="Z15" s="108">
        <f>SUM(X15/J15)</f>
        <v>0</v>
      </c>
      <c r="AA15" s="61"/>
      <c r="AB15" s="108">
        <f t="shared" si="5"/>
        <v>0</v>
      </c>
      <c r="AC15" s="109">
        <f>SUM(J15:K15)/F15</f>
        <v>0.9473684210526315</v>
      </c>
      <c r="AD15" s="109">
        <f>SUM(J15:K15)/I15</f>
        <v>0.9473684210526315</v>
      </c>
      <c r="AE15" s="105"/>
      <c r="AF15" s="68"/>
    </row>
    <row r="16" spans="1:32" ht="33" customHeight="1">
      <c r="A16" s="96">
        <v>6</v>
      </c>
      <c r="B16" s="97" t="s">
        <v>43</v>
      </c>
      <c r="C16" s="98">
        <v>2</v>
      </c>
      <c r="D16" s="99"/>
      <c r="E16" s="100"/>
      <c r="F16" s="99">
        <v>2</v>
      </c>
      <c r="G16" s="100">
        <v>2</v>
      </c>
      <c r="H16" s="101">
        <f t="shared" si="8"/>
        <v>0.09090909090909091</v>
      </c>
      <c r="I16" s="98">
        <f t="shared" si="0"/>
        <v>2</v>
      </c>
      <c r="J16" s="102"/>
      <c r="K16" s="103">
        <v>2</v>
      </c>
      <c r="L16" s="103">
        <f t="shared" si="9"/>
        <v>2</v>
      </c>
      <c r="M16" s="104"/>
      <c r="N16" s="199">
        <f t="shared" si="10"/>
        <v>0.09090909090909091</v>
      </c>
      <c r="O16" s="200"/>
      <c r="P16" s="102">
        <f t="shared" si="11"/>
        <v>0</v>
      </c>
      <c r="Q16" s="104"/>
      <c r="R16" s="106">
        <f t="shared" si="1"/>
        <v>0</v>
      </c>
      <c r="S16" s="107">
        <f t="shared" si="2"/>
        <v>0</v>
      </c>
      <c r="T16" s="99"/>
      <c r="U16" s="61"/>
      <c r="V16" s="108">
        <f t="shared" si="3"/>
        <v>0</v>
      </c>
      <c r="W16" s="61"/>
      <c r="X16" s="108">
        <f t="shared" si="4"/>
        <v>0</v>
      </c>
      <c r="Y16" s="61"/>
      <c r="Z16" s="108">
        <v>0</v>
      </c>
      <c r="AA16" s="61"/>
      <c r="AB16" s="108">
        <f t="shared" si="5"/>
        <v>0</v>
      </c>
      <c r="AC16" s="109">
        <f t="shared" si="6"/>
        <v>1</v>
      </c>
      <c r="AD16" s="109">
        <f t="shared" si="7"/>
        <v>1</v>
      </c>
      <c r="AE16" s="105"/>
      <c r="AF16" s="68"/>
    </row>
    <row r="17" spans="1:32" ht="33" customHeight="1">
      <c r="A17" s="96">
        <v>7</v>
      </c>
      <c r="B17" s="97" t="s">
        <v>30</v>
      </c>
      <c r="C17" s="98">
        <v>18</v>
      </c>
      <c r="D17" s="99"/>
      <c r="E17" s="100"/>
      <c r="F17" s="99">
        <v>4136</v>
      </c>
      <c r="G17" s="100">
        <v>3812</v>
      </c>
      <c r="H17" s="101">
        <f t="shared" si="8"/>
        <v>20.88888888888889</v>
      </c>
      <c r="I17" s="98">
        <f t="shared" si="0"/>
        <v>4136</v>
      </c>
      <c r="J17" s="102">
        <v>3009</v>
      </c>
      <c r="K17" s="103">
        <v>730</v>
      </c>
      <c r="L17" s="103">
        <v>3739</v>
      </c>
      <c r="M17" s="104">
        <v>842</v>
      </c>
      <c r="N17" s="199">
        <f t="shared" si="10"/>
        <v>18.883838383838384</v>
      </c>
      <c r="O17" s="200"/>
      <c r="P17" s="102">
        <f t="shared" si="11"/>
        <v>397</v>
      </c>
      <c r="Q17" s="104">
        <v>144</v>
      </c>
      <c r="R17" s="106">
        <f t="shared" si="1"/>
        <v>22.055555555555557</v>
      </c>
      <c r="S17" s="107">
        <f t="shared" si="2"/>
        <v>8</v>
      </c>
      <c r="T17" s="99"/>
      <c r="U17" s="61"/>
      <c r="V17" s="108">
        <f t="shared" si="3"/>
        <v>0</v>
      </c>
      <c r="W17" s="61"/>
      <c r="X17" s="108">
        <f t="shared" si="4"/>
        <v>0</v>
      </c>
      <c r="Y17" s="61"/>
      <c r="Z17" s="108">
        <f aca="true" t="shared" si="12" ref="Z17:Z22">SUM(X17/J17)</f>
        <v>0</v>
      </c>
      <c r="AA17" s="61"/>
      <c r="AB17" s="108">
        <f t="shared" si="5"/>
        <v>0</v>
      </c>
      <c r="AC17" s="109">
        <f t="shared" si="6"/>
        <v>0.9040135396518375</v>
      </c>
      <c r="AD17" s="109">
        <f t="shared" si="7"/>
        <v>0.9040135396518375</v>
      </c>
      <c r="AE17" s="105"/>
      <c r="AF17" s="68"/>
    </row>
    <row r="18" spans="1:32" ht="33" customHeight="1">
      <c r="A18" s="96">
        <v>8</v>
      </c>
      <c r="B18" s="97" t="s">
        <v>40</v>
      </c>
      <c r="C18" s="98">
        <v>10</v>
      </c>
      <c r="D18" s="99"/>
      <c r="E18" s="100"/>
      <c r="F18" s="99">
        <v>3781</v>
      </c>
      <c r="G18" s="100">
        <v>3524</v>
      </c>
      <c r="H18" s="101">
        <f t="shared" si="8"/>
        <v>34.372727272727275</v>
      </c>
      <c r="I18" s="98">
        <f t="shared" si="0"/>
        <v>3781</v>
      </c>
      <c r="J18" s="102">
        <v>2710</v>
      </c>
      <c r="K18" s="103">
        <v>442</v>
      </c>
      <c r="L18" s="103">
        <f t="shared" si="9"/>
        <v>3152</v>
      </c>
      <c r="M18" s="104">
        <v>319</v>
      </c>
      <c r="N18" s="199">
        <f t="shared" si="10"/>
        <v>28.654545454545453</v>
      </c>
      <c r="O18" s="200"/>
      <c r="P18" s="102">
        <f t="shared" si="11"/>
        <v>629</v>
      </c>
      <c r="Q18" s="104">
        <v>227</v>
      </c>
      <c r="R18" s="106">
        <f t="shared" si="1"/>
        <v>62.9</v>
      </c>
      <c r="S18" s="107">
        <f t="shared" si="2"/>
        <v>22.7</v>
      </c>
      <c r="T18" s="99"/>
      <c r="U18" s="61"/>
      <c r="V18" s="108">
        <f t="shared" si="3"/>
        <v>0</v>
      </c>
      <c r="W18" s="61"/>
      <c r="X18" s="108">
        <f t="shared" si="4"/>
        <v>0</v>
      </c>
      <c r="Y18" s="61"/>
      <c r="Z18" s="108">
        <f t="shared" si="12"/>
        <v>0</v>
      </c>
      <c r="AA18" s="61"/>
      <c r="AB18" s="108">
        <f t="shared" si="5"/>
        <v>0</v>
      </c>
      <c r="AC18" s="109">
        <f t="shared" si="6"/>
        <v>0.8336418936789209</v>
      </c>
      <c r="AD18" s="109">
        <f t="shared" si="7"/>
        <v>0.8336418936789209</v>
      </c>
      <c r="AE18" s="105"/>
      <c r="AF18" s="68"/>
    </row>
    <row r="19" spans="1:32" ht="33" customHeight="1">
      <c r="A19" s="96">
        <v>9</v>
      </c>
      <c r="B19" s="97" t="s">
        <v>44</v>
      </c>
      <c r="C19" s="98">
        <v>9</v>
      </c>
      <c r="D19" s="99"/>
      <c r="E19" s="100"/>
      <c r="F19" s="99">
        <v>109</v>
      </c>
      <c r="G19" s="100">
        <v>100</v>
      </c>
      <c r="H19" s="101">
        <f t="shared" si="8"/>
        <v>1.101010101010101</v>
      </c>
      <c r="I19" s="98">
        <f t="shared" si="0"/>
        <v>109</v>
      </c>
      <c r="J19" s="102">
        <v>89</v>
      </c>
      <c r="K19" s="103">
        <v>15</v>
      </c>
      <c r="L19" s="103">
        <f t="shared" si="9"/>
        <v>104</v>
      </c>
      <c r="M19" s="104">
        <v>1</v>
      </c>
      <c r="N19" s="199">
        <f t="shared" si="10"/>
        <v>1.0505050505050504</v>
      </c>
      <c r="O19" s="200"/>
      <c r="P19" s="102">
        <f t="shared" si="11"/>
        <v>5</v>
      </c>
      <c r="Q19" s="104"/>
      <c r="R19" s="106">
        <f t="shared" si="1"/>
        <v>0.5555555555555556</v>
      </c>
      <c r="S19" s="107">
        <f t="shared" si="2"/>
        <v>0</v>
      </c>
      <c r="T19" s="99"/>
      <c r="U19" s="61"/>
      <c r="V19" s="108">
        <f t="shared" si="3"/>
        <v>0</v>
      </c>
      <c r="W19" s="61"/>
      <c r="X19" s="108">
        <f t="shared" si="4"/>
        <v>0</v>
      </c>
      <c r="Y19" s="61"/>
      <c r="Z19" s="108">
        <f t="shared" si="12"/>
        <v>0</v>
      </c>
      <c r="AA19" s="61"/>
      <c r="AB19" s="108">
        <f t="shared" si="5"/>
        <v>0</v>
      </c>
      <c r="AC19" s="109">
        <f t="shared" si="6"/>
        <v>0.9541284403669725</v>
      </c>
      <c r="AD19" s="109">
        <f t="shared" si="7"/>
        <v>0.9541284403669725</v>
      </c>
      <c r="AE19" s="105"/>
      <c r="AF19" s="68"/>
    </row>
    <row r="20" spans="1:32" ht="33" customHeight="1">
      <c r="A20" s="96">
        <v>10</v>
      </c>
      <c r="B20" s="97" t="s">
        <v>39</v>
      </c>
      <c r="C20" s="98">
        <v>18</v>
      </c>
      <c r="D20" s="99"/>
      <c r="E20" s="100"/>
      <c r="F20" s="99">
        <v>47</v>
      </c>
      <c r="G20" s="100">
        <v>46</v>
      </c>
      <c r="H20" s="101">
        <f t="shared" si="8"/>
        <v>0.23737373737373738</v>
      </c>
      <c r="I20" s="98">
        <f t="shared" si="0"/>
        <v>47</v>
      </c>
      <c r="J20" s="102">
        <v>39</v>
      </c>
      <c r="K20" s="103">
        <v>8</v>
      </c>
      <c r="L20" s="103">
        <f t="shared" si="9"/>
        <v>47</v>
      </c>
      <c r="M20" s="104">
        <v>1</v>
      </c>
      <c r="N20" s="199">
        <f t="shared" si="10"/>
        <v>0.23737373737373738</v>
      </c>
      <c r="O20" s="200"/>
      <c r="P20" s="102">
        <f t="shared" si="11"/>
        <v>0</v>
      </c>
      <c r="Q20" s="104"/>
      <c r="R20" s="106">
        <f t="shared" si="1"/>
        <v>0</v>
      </c>
      <c r="S20" s="107">
        <f t="shared" si="2"/>
        <v>0</v>
      </c>
      <c r="T20" s="99"/>
      <c r="U20" s="61"/>
      <c r="V20" s="108">
        <f t="shared" si="3"/>
        <v>0</v>
      </c>
      <c r="W20" s="61"/>
      <c r="X20" s="108">
        <f t="shared" si="4"/>
        <v>0</v>
      </c>
      <c r="Y20" s="61"/>
      <c r="Z20" s="108">
        <f t="shared" si="12"/>
        <v>0</v>
      </c>
      <c r="AA20" s="61"/>
      <c r="AB20" s="108">
        <f t="shared" si="5"/>
        <v>0</v>
      </c>
      <c r="AC20" s="109">
        <f t="shared" si="6"/>
        <v>1</v>
      </c>
      <c r="AD20" s="109">
        <f t="shared" si="7"/>
        <v>1</v>
      </c>
      <c r="AE20" s="105"/>
      <c r="AF20" s="68"/>
    </row>
    <row r="21" spans="1:256" s="129" customFormat="1" ht="33" customHeight="1" thickBot="1">
      <c r="A21" s="110">
        <v>11</v>
      </c>
      <c r="B21" s="111" t="s">
        <v>33</v>
      </c>
      <c r="C21" s="112">
        <v>11</v>
      </c>
      <c r="D21" s="113"/>
      <c r="E21" s="114"/>
      <c r="F21" s="113">
        <v>12</v>
      </c>
      <c r="G21" s="114">
        <v>8</v>
      </c>
      <c r="H21" s="115">
        <f t="shared" si="8"/>
        <v>0.09917355371900825</v>
      </c>
      <c r="I21" s="112">
        <f t="shared" si="0"/>
        <v>12</v>
      </c>
      <c r="J21" s="116">
        <v>9</v>
      </c>
      <c r="K21" s="117">
        <v>2</v>
      </c>
      <c r="L21" s="117">
        <f t="shared" si="9"/>
        <v>11</v>
      </c>
      <c r="M21" s="118"/>
      <c r="N21" s="193">
        <f t="shared" si="10"/>
        <v>0.09090909090909091</v>
      </c>
      <c r="O21" s="194"/>
      <c r="P21" s="116">
        <f t="shared" si="11"/>
        <v>1</v>
      </c>
      <c r="Q21" s="118"/>
      <c r="R21" s="120">
        <f t="shared" si="1"/>
        <v>0.09090909090909091</v>
      </c>
      <c r="S21" s="121">
        <f t="shared" si="2"/>
        <v>0</v>
      </c>
      <c r="T21" s="113"/>
      <c r="U21" s="122"/>
      <c r="V21" s="125">
        <f t="shared" si="3"/>
        <v>0</v>
      </c>
      <c r="W21" s="122"/>
      <c r="X21" s="125">
        <f t="shared" si="4"/>
        <v>0</v>
      </c>
      <c r="Y21" s="122"/>
      <c r="Z21" s="125">
        <f t="shared" si="12"/>
        <v>0</v>
      </c>
      <c r="AA21" s="122"/>
      <c r="AB21" s="125">
        <f t="shared" si="5"/>
        <v>0</v>
      </c>
      <c r="AC21" s="126">
        <f t="shared" si="6"/>
        <v>0.9166666666666666</v>
      </c>
      <c r="AD21" s="126">
        <f t="shared" si="7"/>
        <v>0.9166666666666666</v>
      </c>
      <c r="AE21" s="119"/>
      <c r="AF21" s="127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  <c r="IE21" s="128"/>
      <c r="IF21" s="128"/>
      <c r="IG21" s="128"/>
      <c r="IH21" s="128"/>
      <c r="II21" s="128"/>
      <c r="IJ21" s="128"/>
      <c r="IK21" s="128"/>
      <c r="IL21" s="128"/>
      <c r="IM21" s="128"/>
      <c r="IN21" s="128"/>
      <c r="IO21" s="128"/>
      <c r="IP21" s="128"/>
      <c r="IQ21" s="128"/>
      <c r="IR21" s="128"/>
      <c r="IS21" s="128"/>
      <c r="IT21" s="128"/>
      <c r="IU21" s="128"/>
      <c r="IV21" s="128"/>
    </row>
    <row r="22" spans="1:38" s="148" customFormat="1" ht="33" customHeight="1" thickBot="1">
      <c r="A22" s="197" t="s">
        <v>12</v>
      </c>
      <c r="B22" s="198"/>
      <c r="C22" s="131">
        <v>53</v>
      </c>
      <c r="D22" s="130">
        <f>SUM(D11:D21)</f>
        <v>0</v>
      </c>
      <c r="E22" s="132">
        <f>SUM(E11:E21)</f>
        <v>0</v>
      </c>
      <c r="F22" s="130">
        <f>SUM(F11:F21)</f>
        <v>16212</v>
      </c>
      <c r="G22" s="133">
        <f>SUM(G11:G21)</f>
        <v>15574</v>
      </c>
      <c r="H22" s="134">
        <f t="shared" si="8"/>
        <v>27.807890222984565</v>
      </c>
      <c r="I22" s="135">
        <f>SUM(D22,F22)</f>
        <v>16212</v>
      </c>
      <c r="J22" s="130">
        <f>SUM(J11:J21)</f>
        <v>12561</v>
      </c>
      <c r="K22" s="136">
        <f>SUM(K11:K21)</f>
        <v>1568</v>
      </c>
      <c r="L22" s="136">
        <f>SUM(L11:L21)</f>
        <v>14129</v>
      </c>
      <c r="M22" s="137">
        <f>SUM(M11:M21)</f>
        <v>2347</v>
      </c>
      <c r="N22" s="195">
        <f t="shared" si="10"/>
        <v>24.234991423670667</v>
      </c>
      <c r="O22" s="196"/>
      <c r="P22" s="139">
        <f>SUM(I22-J22-K22)</f>
        <v>2083</v>
      </c>
      <c r="Q22" s="140">
        <f>SUM(Q11:Q21)</f>
        <v>928</v>
      </c>
      <c r="R22" s="141">
        <f t="shared" si="1"/>
        <v>39.301886792452834</v>
      </c>
      <c r="S22" s="142">
        <f t="shared" si="2"/>
        <v>17.50943396226415</v>
      </c>
      <c r="T22" s="130"/>
      <c r="U22" s="143"/>
      <c r="V22" s="144">
        <f t="shared" si="3"/>
        <v>0</v>
      </c>
      <c r="W22" s="145"/>
      <c r="X22" s="144">
        <f t="shared" si="4"/>
        <v>0</v>
      </c>
      <c r="Y22" s="146"/>
      <c r="Z22" s="144">
        <f t="shared" si="12"/>
        <v>0</v>
      </c>
      <c r="AA22" s="145"/>
      <c r="AB22" s="144">
        <f t="shared" si="5"/>
        <v>0</v>
      </c>
      <c r="AC22" s="147">
        <f t="shared" si="6"/>
        <v>0.871514927214409</v>
      </c>
      <c r="AD22" s="147">
        <f t="shared" si="7"/>
        <v>0.871514927214409</v>
      </c>
      <c r="AE22" s="138"/>
      <c r="AL22" s="149"/>
    </row>
    <row r="28" spans="1:31" ht="18.75">
      <c r="A28" s="1" t="s">
        <v>0</v>
      </c>
      <c r="B28" s="2"/>
      <c r="C28" s="3"/>
      <c r="D28" s="1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  <c r="Q28" s="2"/>
      <c r="R28" s="3"/>
      <c r="S28" s="3"/>
      <c r="T28" s="2"/>
      <c r="U28" s="2"/>
      <c r="V28" s="2"/>
      <c r="W28" s="2"/>
      <c r="X28" s="2"/>
      <c r="Y28" s="2"/>
      <c r="Z28" s="2"/>
      <c r="AA28" s="2"/>
      <c r="AB28" s="2"/>
      <c r="AC28" s="1" t="s">
        <v>1</v>
      </c>
      <c r="AD28" s="1"/>
      <c r="AE28" s="1"/>
    </row>
    <row r="29" spans="1:31" ht="15.75">
      <c r="A29" s="1" t="s">
        <v>41</v>
      </c>
      <c r="B29" s="2"/>
      <c r="C29" s="6"/>
      <c r="D29" s="7"/>
      <c r="E29" s="7"/>
      <c r="F29" s="7"/>
      <c r="G29" s="7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.75">
      <c r="A30" s="1" t="s">
        <v>14</v>
      </c>
      <c r="B30" s="2" t="s">
        <v>16</v>
      </c>
      <c r="C30" s="4"/>
      <c r="D30" s="1"/>
      <c r="E30" s="1"/>
      <c r="F30" s="1"/>
      <c r="G30" s="1"/>
      <c r="H30" s="1"/>
      <c r="I30" s="1"/>
      <c r="J30" s="4"/>
      <c r="K30" s="4"/>
      <c r="L30" s="4"/>
      <c r="M30" s="4"/>
      <c r="N30" s="4"/>
      <c r="O30" s="4"/>
      <c r="P30" s="4"/>
      <c r="Q30" s="4"/>
      <c r="R30" s="4"/>
      <c r="S30" s="4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21" thickBot="1">
      <c r="A31" s="8"/>
      <c r="B31" s="154" t="s">
        <v>42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</row>
    <row r="32" spans="1:31" s="73" customFormat="1" ht="15.75" customHeight="1">
      <c r="A32" s="123" t="s">
        <v>56</v>
      </c>
      <c r="B32" s="155" t="s">
        <v>57</v>
      </c>
      <c r="C32" s="158" t="s">
        <v>58</v>
      </c>
      <c r="D32" s="161" t="s">
        <v>59</v>
      </c>
      <c r="E32" s="162"/>
      <c r="F32" s="165" t="s">
        <v>60</v>
      </c>
      <c r="G32" s="166"/>
      <c r="H32" s="169" t="s">
        <v>61</v>
      </c>
      <c r="I32" s="169" t="s">
        <v>62</v>
      </c>
      <c r="J32" s="174" t="s">
        <v>63</v>
      </c>
      <c r="K32" s="186"/>
      <c r="L32" s="186"/>
      <c r="M32" s="175"/>
      <c r="N32" s="174" t="s">
        <v>64</v>
      </c>
      <c r="O32" s="175"/>
      <c r="P32" s="174" t="s">
        <v>65</v>
      </c>
      <c r="Q32" s="175"/>
      <c r="R32" s="174" t="s">
        <v>66</v>
      </c>
      <c r="S32" s="175"/>
      <c r="T32" s="178" t="s">
        <v>2</v>
      </c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80"/>
    </row>
    <row r="33" spans="1:31" s="73" customFormat="1" ht="41.25" customHeight="1">
      <c r="A33" s="124"/>
      <c r="B33" s="156"/>
      <c r="C33" s="159"/>
      <c r="D33" s="163"/>
      <c r="E33" s="164"/>
      <c r="F33" s="167"/>
      <c r="G33" s="168"/>
      <c r="H33" s="170"/>
      <c r="I33" s="170"/>
      <c r="J33" s="176"/>
      <c r="K33" s="187"/>
      <c r="L33" s="187"/>
      <c r="M33" s="177"/>
      <c r="N33" s="176"/>
      <c r="O33" s="177"/>
      <c r="P33" s="176"/>
      <c r="Q33" s="177"/>
      <c r="R33" s="176"/>
      <c r="S33" s="177"/>
      <c r="T33" s="181" t="s">
        <v>67</v>
      </c>
      <c r="U33" s="182" t="s">
        <v>68</v>
      </c>
      <c r="V33" s="182"/>
      <c r="W33" s="182" t="s">
        <v>69</v>
      </c>
      <c r="X33" s="182"/>
      <c r="Y33" s="182" t="s">
        <v>70</v>
      </c>
      <c r="Z33" s="182"/>
      <c r="AA33" s="183" t="s">
        <v>71</v>
      </c>
      <c r="AB33" s="182"/>
      <c r="AC33" s="184" t="s">
        <v>72</v>
      </c>
      <c r="AD33" s="184" t="s">
        <v>73</v>
      </c>
      <c r="AE33" s="74" t="s">
        <v>74</v>
      </c>
    </row>
    <row r="34" spans="1:31" s="73" customFormat="1" ht="94.5" customHeight="1" thickBot="1">
      <c r="A34" s="94"/>
      <c r="B34" s="157"/>
      <c r="C34" s="160"/>
      <c r="D34" s="75" t="s">
        <v>3</v>
      </c>
      <c r="E34" s="76" t="s">
        <v>4</v>
      </c>
      <c r="F34" s="75" t="s">
        <v>3</v>
      </c>
      <c r="G34" s="76" t="s">
        <v>5</v>
      </c>
      <c r="H34" s="171"/>
      <c r="I34" s="171"/>
      <c r="J34" s="75" t="s">
        <v>6</v>
      </c>
      <c r="K34" s="77" t="s">
        <v>7</v>
      </c>
      <c r="L34" s="77" t="s">
        <v>13</v>
      </c>
      <c r="M34" s="76" t="s">
        <v>8</v>
      </c>
      <c r="N34" s="188"/>
      <c r="O34" s="189"/>
      <c r="P34" s="75" t="s">
        <v>9</v>
      </c>
      <c r="Q34" s="76" t="s">
        <v>10</v>
      </c>
      <c r="R34" s="75" t="s">
        <v>3</v>
      </c>
      <c r="S34" s="76" t="s">
        <v>4</v>
      </c>
      <c r="T34" s="94"/>
      <c r="U34" s="79" t="s">
        <v>75</v>
      </c>
      <c r="V34" s="79" t="s">
        <v>11</v>
      </c>
      <c r="W34" s="79" t="s">
        <v>75</v>
      </c>
      <c r="X34" s="79" t="s">
        <v>11</v>
      </c>
      <c r="Y34" s="79" t="s">
        <v>75</v>
      </c>
      <c r="Z34" s="79" t="s">
        <v>11</v>
      </c>
      <c r="AA34" s="79" t="s">
        <v>75</v>
      </c>
      <c r="AB34" s="79" t="s">
        <v>11</v>
      </c>
      <c r="AC34" s="185"/>
      <c r="AD34" s="185"/>
      <c r="AE34" s="78" t="s">
        <v>11</v>
      </c>
    </row>
    <row r="35" spans="1:31" ht="24" customHeight="1" thickTop="1">
      <c r="A35" s="9">
        <v>1</v>
      </c>
      <c r="B35" s="10" t="s">
        <v>18</v>
      </c>
      <c r="C35" s="11">
        <v>3</v>
      </c>
      <c r="D35" s="12"/>
      <c r="E35" s="13"/>
      <c r="F35" s="14">
        <v>81</v>
      </c>
      <c r="G35" s="15">
        <v>78</v>
      </c>
      <c r="H35" s="16">
        <f>SUM(F35/C35)/11</f>
        <v>2.4545454545454546</v>
      </c>
      <c r="I35" s="17">
        <f aca="true" t="shared" si="13" ref="I35:I51">SUM(D35,F35)</f>
        <v>81</v>
      </c>
      <c r="J35" s="18">
        <v>21</v>
      </c>
      <c r="K35" s="19">
        <v>32</v>
      </c>
      <c r="L35" s="19">
        <f>SUM(J35:K35)</f>
        <v>53</v>
      </c>
      <c r="M35" s="19"/>
      <c r="N35" s="190">
        <f>SUM((J35+K35)/C35)/11</f>
        <v>1.6060606060606062</v>
      </c>
      <c r="O35" s="191"/>
      <c r="P35" s="20">
        <f>SUM(I35-J35-K35)</f>
        <v>28</v>
      </c>
      <c r="Q35" s="21"/>
      <c r="R35" s="22">
        <f aca="true" t="shared" si="14" ref="R35:R52">P35/C35</f>
        <v>9.333333333333334</v>
      </c>
      <c r="S35" s="23">
        <f aca="true" t="shared" si="15" ref="S35:S52">SUM(Q35/C35)</f>
        <v>0</v>
      </c>
      <c r="T35" s="24">
        <v>2</v>
      </c>
      <c r="U35" s="13">
        <v>2</v>
      </c>
      <c r="V35" s="25">
        <f aca="true" t="shared" si="16" ref="V35:V51">((U35/T35)*100/100)</f>
        <v>1</v>
      </c>
      <c r="W35" s="13"/>
      <c r="X35" s="25">
        <f aca="true" t="shared" si="17" ref="X35:X51">((W35/T35)*100/100)</f>
        <v>0</v>
      </c>
      <c r="Y35" s="13"/>
      <c r="Z35" s="26">
        <f aca="true" t="shared" si="18" ref="Z35:Z51">((Y35/T35)*100/100)</f>
        <v>0</v>
      </c>
      <c r="AA35" s="13"/>
      <c r="AB35" s="26">
        <f aca="true" t="shared" si="19" ref="AB35:AB51">((AA35/T35)*100/100)</f>
        <v>0</v>
      </c>
      <c r="AC35" s="27">
        <f aca="true" t="shared" si="20" ref="AC35:AC52">SUM(J35:K35)/F35</f>
        <v>0.654320987654321</v>
      </c>
      <c r="AD35" s="28">
        <f aca="true" t="shared" si="21" ref="AD35:AD52">SUM(J35:K35)/I35</f>
        <v>0.654320987654321</v>
      </c>
      <c r="AE35" s="29"/>
    </row>
    <row r="36" spans="1:31" ht="24" customHeight="1">
      <c r="A36" s="9">
        <v>2</v>
      </c>
      <c r="B36" s="30" t="s">
        <v>39</v>
      </c>
      <c r="C36" s="11">
        <v>3</v>
      </c>
      <c r="D36" s="31"/>
      <c r="E36" s="32"/>
      <c r="F36" s="33">
        <v>169</v>
      </c>
      <c r="G36" s="33">
        <v>169</v>
      </c>
      <c r="H36" s="34">
        <f aca="true" t="shared" si="22" ref="H36:H52">SUM(F36/C36)/11</f>
        <v>5.121212121212121</v>
      </c>
      <c r="I36" s="35">
        <f t="shared" si="13"/>
        <v>169</v>
      </c>
      <c r="J36" s="36">
        <v>116</v>
      </c>
      <c r="K36" s="37">
        <v>47</v>
      </c>
      <c r="L36" s="37">
        <f aca="true" t="shared" si="23" ref="L36:L51">SUM(J36:K36)</f>
        <v>163</v>
      </c>
      <c r="M36" s="37"/>
      <c r="N36" s="172">
        <f aca="true" t="shared" si="24" ref="N36:N52">SUM((J36+K36)/C36)/11</f>
        <v>4.9393939393939394</v>
      </c>
      <c r="O36" s="173"/>
      <c r="P36" s="38">
        <f aca="true" t="shared" si="25" ref="P36:P51">SUM(I36-J36-K36)</f>
        <v>6</v>
      </c>
      <c r="Q36" s="39"/>
      <c r="R36" s="40">
        <f t="shared" si="14"/>
        <v>2</v>
      </c>
      <c r="S36" s="41">
        <f t="shared" si="15"/>
        <v>0</v>
      </c>
      <c r="T36" s="24"/>
      <c r="U36" s="13"/>
      <c r="V36" s="25" t="e">
        <f t="shared" si="16"/>
        <v>#DIV/0!</v>
      </c>
      <c r="W36" s="13"/>
      <c r="X36" s="25" t="e">
        <f t="shared" si="17"/>
        <v>#DIV/0!</v>
      </c>
      <c r="Y36" s="13"/>
      <c r="Z36" s="26" t="e">
        <f t="shared" si="18"/>
        <v>#DIV/0!</v>
      </c>
      <c r="AA36" s="13"/>
      <c r="AB36" s="26" t="e">
        <f t="shared" si="19"/>
        <v>#DIV/0!</v>
      </c>
      <c r="AC36" s="27">
        <f t="shared" si="20"/>
        <v>0.9644970414201184</v>
      </c>
      <c r="AD36" s="28">
        <f t="shared" si="21"/>
        <v>0.9644970414201184</v>
      </c>
      <c r="AE36" s="29"/>
    </row>
    <row r="37" spans="1:31" ht="24" customHeight="1">
      <c r="A37" s="9">
        <v>3</v>
      </c>
      <c r="B37" s="30" t="s">
        <v>20</v>
      </c>
      <c r="C37" s="11">
        <v>2</v>
      </c>
      <c r="D37" s="31">
        <v>52</v>
      </c>
      <c r="E37" s="32">
        <v>2</v>
      </c>
      <c r="F37" s="33">
        <v>132</v>
      </c>
      <c r="G37" s="33">
        <v>131</v>
      </c>
      <c r="H37" s="34">
        <f t="shared" si="22"/>
        <v>6</v>
      </c>
      <c r="I37" s="35">
        <f t="shared" si="13"/>
        <v>184</v>
      </c>
      <c r="J37" s="36">
        <v>132</v>
      </c>
      <c r="K37" s="37">
        <v>12</v>
      </c>
      <c r="L37" s="37">
        <f t="shared" si="23"/>
        <v>144</v>
      </c>
      <c r="M37" s="37">
        <v>8</v>
      </c>
      <c r="N37" s="172">
        <f t="shared" si="24"/>
        <v>6.545454545454546</v>
      </c>
      <c r="O37" s="173"/>
      <c r="P37" s="38">
        <f t="shared" si="25"/>
        <v>40</v>
      </c>
      <c r="Q37" s="39"/>
      <c r="R37" s="40">
        <f t="shared" si="14"/>
        <v>20</v>
      </c>
      <c r="S37" s="41">
        <f t="shared" si="15"/>
        <v>0</v>
      </c>
      <c r="T37" s="24"/>
      <c r="U37" s="13"/>
      <c r="V37" s="25" t="e">
        <f t="shared" si="16"/>
        <v>#DIV/0!</v>
      </c>
      <c r="W37" s="13"/>
      <c r="X37" s="25" t="e">
        <f t="shared" si="17"/>
        <v>#DIV/0!</v>
      </c>
      <c r="Y37" s="13"/>
      <c r="Z37" s="26" t="e">
        <f t="shared" si="18"/>
        <v>#DIV/0!</v>
      </c>
      <c r="AA37" s="13"/>
      <c r="AB37" s="26" t="e">
        <f t="shared" si="19"/>
        <v>#DIV/0!</v>
      </c>
      <c r="AC37" s="27">
        <f t="shared" si="20"/>
        <v>1.0909090909090908</v>
      </c>
      <c r="AD37" s="28">
        <f t="shared" si="21"/>
        <v>0.782608695652174</v>
      </c>
      <c r="AE37" s="29"/>
    </row>
    <row r="38" spans="1:31" ht="24" customHeight="1">
      <c r="A38" s="9">
        <v>4</v>
      </c>
      <c r="B38" s="30" t="s">
        <v>21</v>
      </c>
      <c r="C38" s="11">
        <v>4</v>
      </c>
      <c r="D38" s="31">
        <v>65</v>
      </c>
      <c r="E38" s="32">
        <v>21</v>
      </c>
      <c r="F38" s="33">
        <v>130</v>
      </c>
      <c r="G38" s="33">
        <v>127</v>
      </c>
      <c r="H38" s="34">
        <f t="shared" si="22"/>
        <v>2.9545454545454546</v>
      </c>
      <c r="I38" s="35">
        <f t="shared" si="13"/>
        <v>195</v>
      </c>
      <c r="J38" s="36">
        <v>68</v>
      </c>
      <c r="K38" s="37">
        <v>17</v>
      </c>
      <c r="L38" s="37">
        <f t="shared" si="23"/>
        <v>85</v>
      </c>
      <c r="M38" s="37">
        <v>11</v>
      </c>
      <c r="N38" s="172">
        <f t="shared" si="24"/>
        <v>1.9318181818181819</v>
      </c>
      <c r="O38" s="173"/>
      <c r="P38" s="38">
        <f t="shared" si="25"/>
        <v>110</v>
      </c>
      <c r="Q38" s="39">
        <v>20</v>
      </c>
      <c r="R38" s="40">
        <f t="shared" si="14"/>
        <v>27.5</v>
      </c>
      <c r="S38" s="41">
        <f t="shared" si="15"/>
        <v>5</v>
      </c>
      <c r="T38" s="24">
        <v>39</v>
      </c>
      <c r="U38" s="13">
        <v>22</v>
      </c>
      <c r="V38" s="25">
        <f t="shared" si="16"/>
        <v>0.5641025641025641</v>
      </c>
      <c r="W38" s="13">
        <v>11</v>
      </c>
      <c r="X38" s="25">
        <f t="shared" si="17"/>
        <v>0.28205128205128205</v>
      </c>
      <c r="Y38" s="13">
        <v>2</v>
      </c>
      <c r="Z38" s="26">
        <f t="shared" si="18"/>
        <v>0.05128205128205128</v>
      </c>
      <c r="AA38" s="13">
        <v>4</v>
      </c>
      <c r="AB38" s="26">
        <f t="shared" si="19"/>
        <v>0.10256410256410256</v>
      </c>
      <c r="AC38" s="27">
        <f t="shared" si="20"/>
        <v>0.6538461538461539</v>
      </c>
      <c r="AD38" s="28">
        <f t="shared" si="21"/>
        <v>0.4358974358974359</v>
      </c>
      <c r="AE38" s="29"/>
    </row>
    <row r="39" spans="1:31" ht="24" customHeight="1">
      <c r="A39" s="9">
        <v>5</v>
      </c>
      <c r="B39" s="30" t="s">
        <v>22</v>
      </c>
      <c r="C39" s="11">
        <v>5</v>
      </c>
      <c r="D39" s="31"/>
      <c r="E39" s="32"/>
      <c r="F39" s="33">
        <v>277</v>
      </c>
      <c r="G39" s="33">
        <v>277</v>
      </c>
      <c r="H39" s="34">
        <f t="shared" si="22"/>
        <v>5.036363636363636</v>
      </c>
      <c r="I39" s="35">
        <f t="shared" si="13"/>
        <v>277</v>
      </c>
      <c r="J39" s="36"/>
      <c r="K39" s="37">
        <v>276</v>
      </c>
      <c r="L39" s="37">
        <f t="shared" si="23"/>
        <v>276</v>
      </c>
      <c r="M39" s="37"/>
      <c r="N39" s="172">
        <f t="shared" si="24"/>
        <v>5.0181818181818185</v>
      </c>
      <c r="O39" s="173"/>
      <c r="P39" s="38">
        <f>SUM(I39-J39-K39)</f>
        <v>1</v>
      </c>
      <c r="Q39" s="39"/>
      <c r="R39" s="40">
        <f t="shared" si="14"/>
        <v>0.2</v>
      </c>
      <c r="S39" s="41">
        <f t="shared" si="15"/>
        <v>0</v>
      </c>
      <c r="T39" s="24"/>
      <c r="U39" s="13"/>
      <c r="V39" s="25" t="e">
        <f t="shared" si="16"/>
        <v>#DIV/0!</v>
      </c>
      <c r="W39" s="13"/>
      <c r="X39" s="25" t="e">
        <f t="shared" si="17"/>
        <v>#DIV/0!</v>
      </c>
      <c r="Y39" s="13"/>
      <c r="Z39" s="26" t="e">
        <f t="shared" si="18"/>
        <v>#DIV/0!</v>
      </c>
      <c r="AA39" s="13"/>
      <c r="AB39" s="26" t="e">
        <f t="shared" si="19"/>
        <v>#DIV/0!</v>
      </c>
      <c r="AC39" s="27">
        <f>SUM(J39:K39)/F39</f>
        <v>0.9963898916967509</v>
      </c>
      <c r="AD39" s="28">
        <f>SUM(J39:K39)/I39</f>
        <v>0.9963898916967509</v>
      </c>
      <c r="AE39" s="29"/>
    </row>
    <row r="40" spans="1:31" ht="24" customHeight="1">
      <c r="A40" s="9">
        <v>6</v>
      </c>
      <c r="B40" s="30" t="s">
        <v>23</v>
      </c>
      <c r="C40" s="11">
        <v>1</v>
      </c>
      <c r="D40" s="31"/>
      <c r="E40" s="32"/>
      <c r="F40" s="33">
        <v>1</v>
      </c>
      <c r="G40" s="33">
        <v>1</v>
      </c>
      <c r="H40" s="34">
        <f t="shared" si="22"/>
        <v>0.09090909090909091</v>
      </c>
      <c r="I40" s="35">
        <f t="shared" si="13"/>
        <v>1</v>
      </c>
      <c r="J40" s="36"/>
      <c r="K40" s="37">
        <v>1</v>
      </c>
      <c r="L40" s="37">
        <f t="shared" si="23"/>
        <v>1</v>
      </c>
      <c r="M40" s="37"/>
      <c r="N40" s="172">
        <f t="shared" si="24"/>
        <v>0.09090909090909091</v>
      </c>
      <c r="O40" s="173"/>
      <c r="P40" s="38">
        <f t="shared" si="25"/>
        <v>0</v>
      </c>
      <c r="Q40" s="39"/>
      <c r="R40" s="40">
        <f t="shared" si="14"/>
        <v>0</v>
      </c>
      <c r="S40" s="41">
        <f t="shared" si="15"/>
        <v>0</v>
      </c>
      <c r="T40" s="24"/>
      <c r="U40" s="13"/>
      <c r="V40" s="25" t="e">
        <f t="shared" si="16"/>
        <v>#DIV/0!</v>
      </c>
      <c r="W40" s="13"/>
      <c r="X40" s="25" t="e">
        <f t="shared" si="17"/>
        <v>#DIV/0!</v>
      </c>
      <c r="Y40" s="13"/>
      <c r="Z40" s="26" t="e">
        <f t="shared" si="18"/>
        <v>#DIV/0!</v>
      </c>
      <c r="AA40" s="13"/>
      <c r="AB40" s="26" t="e">
        <f t="shared" si="19"/>
        <v>#DIV/0!</v>
      </c>
      <c r="AC40" s="27">
        <f t="shared" si="20"/>
        <v>1</v>
      </c>
      <c r="AD40" s="28">
        <f t="shared" si="21"/>
        <v>1</v>
      </c>
      <c r="AE40" s="29"/>
    </row>
    <row r="41" spans="1:31" ht="24" customHeight="1">
      <c r="A41" s="9">
        <v>7</v>
      </c>
      <c r="B41" s="30" t="s">
        <v>24</v>
      </c>
      <c r="C41" s="11">
        <v>2</v>
      </c>
      <c r="D41" s="31">
        <v>5</v>
      </c>
      <c r="E41" s="32"/>
      <c r="F41" s="33">
        <v>49</v>
      </c>
      <c r="G41" s="33">
        <v>49</v>
      </c>
      <c r="H41" s="34">
        <f t="shared" si="22"/>
        <v>2.227272727272727</v>
      </c>
      <c r="I41" s="35">
        <f t="shared" si="13"/>
        <v>54</v>
      </c>
      <c r="J41" s="36">
        <v>37</v>
      </c>
      <c r="K41" s="37"/>
      <c r="L41" s="37">
        <f t="shared" si="23"/>
        <v>37</v>
      </c>
      <c r="M41" s="37"/>
      <c r="N41" s="172">
        <f t="shared" si="24"/>
        <v>1.6818181818181819</v>
      </c>
      <c r="O41" s="173"/>
      <c r="P41" s="38">
        <f t="shared" si="25"/>
        <v>17</v>
      </c>
      <c r="Q41" s="39"/>
      <c r="R41" s="40">
        <f t="shared" si="14"/>
        <v>8.5</v>
      </c>
      <c r="S41" s="41">
        <f t="shared" si="15"/>
        <v>0</v>
      </c>
      <c r="T41" s="24">
        <v>7</v>
      </c>
      <c r="U41" s="13">
        <v>7</v>
      </c>
      <c r="V41" s="25">
        <f t="shared" si="16"/>
        <v>1</v>
      </c>
      <c r="W41" s="13"/>
      <c r="X41" s="25">
        <f t="shared" si="17"/>
        <v>0</v>
      </c>
      <c r="Y41" s="13"/>
      <c r="Z41" s="26">
        <f t="shared" si="18"/>
        <v>0</v>
      </c>
      <c r="AA41" s="13"/>
      <c r="AB41" s="26">
        <f t="shared" si="19"/>
        <v>0</v>
      </c>
      <c r="AC41" s="27">
        <f t="shared" si="20"/>
        <v>0.7551020408163265</v>
      </c>
      <c r="AD41" s="28">
        <f t="shared" si="21"/>
        <v>0.6851851851851852</v>
      </c>
      <c r="AE41" s="29"/>
    </row>
    <row r="42" spans="1:31" ht="24" customHeight="1">
      <c r="A42" s="9">
        <v>8</v>
      </c>
      <c r="B42" s="30" t="s">
        <v>25</v>
      </c>
      <c r="C42" s="11">
        <v>2</v>
      </c>
      <c r="D42" s="31">
        <v>11</v>
      </c>
      <c r="E42" s="32"/>
      <c r="F42" s="33">
        <v>100</v>
      </c>
      <c r="G42" s="33">
        <v>100</v>
      </c>
      <c r="H42" s="34">
        <f t="shared" si="22"/>
        <v>4.545454545454546</v>
      </c>
      <c r="I42" s="35">
        <f t="shared" si="13"/>
        <v>111</v>
      </c>
      <c r="J42" s="36">
        <v>59</v>
      </c>
      <c r="K42" s="37">
        <v>13</v>
      </c>
      <c r="L42" s="37">
        <f t="shared" si="23"/>
        <v>72</v>
      </c>
      <c r="M42" s="37"/>
      <c r="N42" s="172">
        <f t="shared" si="24"/>
        <v>3.272727272727273</v>
      </c>
      <c r="O42" s="173"/>
      <c r="P42" s="38">
        <f t="shared" si="25"/>
        <v>39</v>
      </c>
      <c r="Q42" s="39"/>
      <c r="R42" s="40">
        <f t="shared" si="14"/>
        <v>19.5</v>
      </c>
      <c r="S42" s="41">
        <f t="shared" si="15"/>
        <v>0</v>
      </c>
      <c r="T42" s="24"/>
      <c r="U42" s="13"/>
      <c r="V42" s="25" t="e">
        <f t="shared" si="16"/>
        <v>#DIV/0!</v>
      </c>
      <c r="W42" s="13"/>
      <c r="X42" s="25" t="e">
        <f t="shared" si="17"/>
        <v>#DIV/0!</v>
      </c>
      <c r="Y42" s="13"/>
      <c r="Z42" s="26" t="e">
        <f t="shared" si="18"/>
        <v>#DIV/0!</v>
      </c>
      <c r="AA42" s="13"/>
      <c r="AB42" s="26" t="e">
        <f t="shared" si="19"/>
        <v>#DIV/0!</v>
      </c>
      <c r="AC42" s="27">
        <f t="shared" si="20"/>
        <v>0.72</v>
      </c>
      <c r="AD42" s="28">
        <f t="shared" si="21"/>
        <v>0.6486486486486487</v>
      </c>
      <c r="AE42" s="29"/>
    </row>
    <row r="43" spans="1:31" ht="24" customHeight="1">
      <c r="A43" s="9">
        <v>9</v>
      </c>
      <c r="B43" s="30" t="s">
        <v>26</v>
      </c>
      <c r="C43" s="11">
        <v>5</v>
      </c>
      <c r="D43" s="31">
        <v>8</v>
      </c>
      <c r="E43" s="32"/>
      <c r="F43" s="33">
        <v>448</v>
      </c>
      <c r="G43" s="33">
        <v>448</v>
      </c>
      <c r="H43" s="34">
        <f t="shared" si="22"/>
        <v>8.145454545454545</v>
      </c>
      <c r="I43" s="35">
        <f t="shared" si="13"/>
        <v>456</v>
      </c>
      <c r="J43" s="36">
        <v>413</v>
      </c>
      <c r="K43" s="37">
        <v>33</v>
      </c>
      <c r="L43" s="37">
        <f t="shared" si="23"/>
        <v>446</v>
      </c>
      <c r="M43" s="37">
        <v>1</v>
      </c>
      <c r="N43" s="172">
        <f t="shared" si="24"/>
        <v>8.10909090909091</v>
      </c>
      <c r="O43" s="173"/>
      <c r="P43" s="38">
        <f t="shared" si="25"/>
        <v>10</v>
      </c>
      <c r="Q43" s="39"/>
      <c r="R43" s="40">
        <f t="shared" si="14"/>
        <v>2</v>
      </c>
      <c r="S43" s="41">
        <f t="shared" si="15"/>
        <v>0</v>
      </c>
      <c r="T43" s="24">
        <v>25</v>
      </c>
      <c r="U43" s="13">
        <v>16</v>
      </c>
      <c r="V43" s="25">
        <f t="shared" si="16"/>
        <v>0.64</v>
      </c>
      <c r="W43" s="13">
        <v>1</v>
      </c>
      <c r="X43" s="25">
        <f t="shared" si="17"/>
        <v>0.04</v>
      </c>
      <c r="Y43" s="13">
        <v>8</v>
      </c>
      <c r="Z43" s="26">
        <f t="shared" si="18"/>
        <v>0.32</v>
      </c>
      <c r="AA43" s="13"/>
      <c r="AB43" s="26">
        <f t="shared" si="19"/>
        <v>0</v>
      </c>
      <c r="AC43" s="27">
        <f t="shared" si="20"/>
        <v>0.9955357142857143</v>
      </c>
      <c r="AD43" s="28">
        <f t="shared" si="21"/>
        <v>0.9780701754385965</v>
      </c>
      <c r="AE43" s="29"/>
    </row>
    <row r="44" spans="1:31" ht="24" customHeight="1">
      <c r="A44" s="9">
        <v>10</v>
      </c>
      <c r="B44" s="30" t="s">
        <v>27</v>
      </c>
      <c r="C44" s="11">
        <v>1</v>
      </c>
      <c r="D44" s="31"/>
      <c r="E44" s="32"/>
      <c r="F44" s="33">
        <v>3</v>
      </c>
      <c r="G44" s="33">
        <v>3</v>
      </c>
      <c r="H44" s="34">
        <f t="shared" si="22"/>
        <v>0.2727272727272727</v>
      </c>
      <c r="I44" s="35">
        <f t="shared" si="13"/>
        <v>3</v>
      </c>
      <c r="J44" s="36"/>
      <c r="K44" s="37">
        <v>1</v>
      </c>
      <c r="L44" s="37">
        <f t="shared" si="23"/>
        <v>1</v>
      </c>
      <c r="M44" s="37"/>
      <c r="N44" s="172">
        <f t="shared" si="24"/>
        <v>0.09090909090909091</v>
      </c>
      <c r="O44" s="173"/>
      <c r="P44" s="38">
        <f t="shared" si="25"/>
        <v>2</v>
      </c>
      <c r="Q44" s="39"/>
      <c r="R44" s="40">
        <f t="shared" si="14"/>
        <v>2</v>
      </c>
      <c r="S44" s="41">
        <f t="shared" si="15"/>
        <v>0</v>
      </c>
      <c r="T44" s="24"/>
      <c r="U44" s="13"/>
      <c r="V44" s="25" t="e">
        <f t="shared" si="16"/>
        <v>#DIV/0!</v>
      </c>
      <c r="W44" s="13"/>
      <c r="X44" s="25" t="e">
        <f t="shared" si="17"/>
        <v>#DIV/0!</v>
      </c>
      <c r="Y44" s="13"/>
      <c r="Z44" s="26" t="e">
        <f t="shared" si="18"/>
        <v>#DIV/0!</v>
      </c>
      <c r="AA44" s="13"/>
      <c r="AB44" s="26" t="e">
        <f t="shared" si="19"/>
        <v>#DIV/0!</v>
      </c>
      <c r="AC44" s="27">
        <f t="shared" si="20"/>
        <v>0.3333333333333333</v>
      </c>
      <c r="AD44" s="28">
        <f t="shared" si="21"/>
        <v>0.3333333333333333</v>
      </c>
      <c r="AE44" s="29"/>
    </row>
    <row r="45" spans="1:31" ht="24" customHeight="1">
      <c r="A45" s="9">
        <v>11</v>
      </c>
      <c r="B45" s="30" t="s">
        <v>29</v>
      </c>
      <c r="C45" s="11">
        <v>3</v>
      </c>
      <c r="D45" s="31">
        <v>10</v>
      </c>
      <c r="E45" s="32"/>
      <c r="F45" s="33">
        <v>86</v>
      </c>
      <c r="G45" s="33">
        <v>84</v>
      </c>
      <c r="H45" s="34">
        <f t="shared" si="22"/>
        <v>2.606060606060606</v>
      </c>
      <c r="I45" s="35">
        <f t="shared" si="13"/>
        <v>96</v>
      </c>
      <c r="J45" s="36">
        <v>91</v>
      </c>
      <c r="K45" s="37">
        <v>1</v>
      </c>
      <c r="L45" s="37">
        <f t="shared" si="23"/>
        <v>92</v>
      </c>
      <c r="M45" s="37"/>
      <c r="N45" s="172">
        <f t="shared" si="24"/>
        <v>2.787878787878788</v>
      </c>
      <c r="O45" s="173"/>
      <c r="P45" s="38">
        <f t="shared" si="25"/>
        <v>4</v>
      </c>
      <c r="Q45" s="39"/>
      <c r="R45" s="40">
        <f t="shared" si="14"/>
        <v>1.3333333333333333</v>
      </c>
      <c r="S45" s="41">
        <f t="shared" si="15"/>
        <v>0</v>
      </c>
      <c r="T45" s="24">
        <v>19</v>
      </c>
      <c r="U45" s="13">
        <v>17</v>
      </c>
      <c r="V45" s="25">
        <f t="shared" si="16"/>
        <v>0.8947368421052632</v>
      </c>
      <c r="W45" s="13">
        <v>1</v>
      </c>
      <c r="X45" s="25">
        <f t="shared" si="17"/>
        <v>0.05263157894736842</v>
      </c>
      <c r="Y45" s="13">
        <v>1</v>
      </c>
      <c r="Z45" s="26">
        <f t="shared" si="18"/>
        <v>0.05263157894736842</v>
      </c>
      <c r="AA45" s="13"/>
      <c r="AB45" s="26">
        <f t="shared" si="19"/>
        <v>0</v>
      </c>
      <c r="AC45" s="27">
        <f t="shared" si="20"/>
        <v>1.069767441860465</v>
      </c>
      <c r="AD45" s="28">
        <f t="shared" si="21"/>
        <v>0.9583333333333334</v>
      </c>
      <c r="AE45" s="29"/>
    </row>
    <row r="46" spans="1:31" ht="24" customHeight="1">
      <c r="A46" s="9">
        <v>12</v>
      </c>
      <c r="B46" s="30" t="s">
        <v>30</v>
      </c>
      <c r="C46" s="11">
        <v>3</v>
      </c>
      <c r="D46" s="31">
        <v>342</v>
      </c>
      <c r="E46" s="32"/>
      <c r="F46" s="33">
        <v>1509</v>
      </c>
      <c r="G46" s="33">
        <v>732</v>
      </c>
      <c r="H46" s="34">
        <f t="shared" si="22"/>
        <v>45.72727272727273</v>
      </c>
      <c r="I46" s="35">
        <f t="shared" si="13"/>
        <v>1851</v>
      </c>
      <c r="J46" s="36">
        <v>1262</v>
      </c>
      <c r="K46" s="37">
        <v>412</v>
      </c>
      <c r="L46" s="37">
        <f t="shared" si="23"/>
        <v>1674</v>
      </c>
      <c r="M46" s="37">
        <v>1</v>
      </c>
      <c r="N46" s="172">
        <f t="shared" si="24"/>
        <v>50.72727272727273</v>
      </c>
      <c r="O46" s="173"/>
      <c r="P46" s="38">
        <f t="shared" si="25"/>
        <v>177</v>
      </c>
      <c r="Q46" s="39"/>
      <c r="R46" s="40">
        <f t="shared" si="14"/>
        <v>59</v>
      </c>
      <c r="S46" s="41">
        <f t="shared" si="15"/>
        <v>0</v>
      </c>
      <c r="T46" s="24"/>
      <c r="U46" s="13"/>
      <c r="V46" s="25" t="e">
        <f t="shared" si="16"/>
        <v>#DIV/0!</v>
      </c>
      <c r="W46" s="13"/>
      <c r="X46" s="25" t="e">
        <f t="shared" si="17"/>
        <v>#DIV/0!</v>
      </c>
      <c r="Y46" s="13"/>
      <c r="Z46" s="26" t="e">
        <f t="shared" si="18"/>
        <v>#DIV/0!</v>
      </c>
      <c r="AA46" s="13"/>
      <c r="AB46" s="26" t="e">
        <f t="shared" si="19"/>
        <v>#DIV/0!</v>
      </c>
      <c r="AC46" s="27">
        <f t="shared" si="20"/>
        <v>1.1093439363817097</v>
      </c>
      <c r="AD46" s="28">
        <f t="shared" si="21"/>
        <v>0.9043760129659644</v>
      </c>
      <c r="AE46" s="29"/>
    </row>
    <row r="47" spans="1:31" ht="24" customHeight="1">
      <c r="A47" s="9">
        <v>13</v>
      </c>
      <c r="B47" s="30" t="s">
        <v>43</v>
      </c>
      <c r="C47" s="11">
        <v>2</v>
      </c>
      <c r="D47" s="31"/>
      <c r="E47" s="32"/>
      <c r="F47" s="33">
        <v>43</v>
      </c>
      <c r="G47" s="33">
        <v>43</v>
      </c>
      <c r="H47" s="34">
        <f t="shared" si="22"/>
        <v>1.9545454545454546</v>
      </c>
      <c r="I47" s="35">
        <f t="shared" si="13"/>
        <v>43</v>
      </c>
      <c r="J47" s="36"/>
      <c r="K47" s="37">
        <v>41</v>
      </c>
      <c r="L47" s="37">
        <f t="shared" si="23"/>
        <v>41</v>
      </c>
      <c r="M47" s="37"/>
      <c r="N47" s="172">
        <f t="shared" si="24"/>
        <v>1.8636363636363635</v>
      </c>
      <c r="O47" s="173"/>
      <c r="P47" s="38">
        <f t="shared" si="25"/>
        <v>2</v>
      </c>
      <c r="Q47" s="39"/>
      <c r="R47" s="40">
        <f t="shared" si="14"/>
        <v>1</v>
      </c>
      <c r="S47" s="41">
        <f t="shared" si="15"/>
        <v>0</v>
      </c>
      <c r="T47" s="24"/>
      <c r="U47" s="13"/>
      <c r="V47" s="25" t="e">
        <f t="shared" si="16"/>
        <v>#DIV/0!</v>
      </c>
      <c r="W47" s="13"/>
      <c r="X47" s="25" t="e">
        <f t="shared" si="17"/>
        <v>#DIV/0!</v>
      </c>
      <c r="Y47" s="13"/>
      <c r="Z47" s="26" t="e">
        <f t="shared" si="18"/>
        <v>#DIV/0!</v>
      </c>
      <c r="AA47" s="13"/>
      <c r="AB47" s="26" t="e">
        <f t="shared" si="19"/>
        <v>#DIV/0!</v>
      </c>
      <c r="AC47" s="27">
        <f t="shared" si="20"/>
        <v>0.9534883720930233</v>
      </c>
      <c r="AD47" s="28">
        <f t="shared" si="21"/>
        <v>0.9534883720930233</v>
      </c>
      <c r="AE47" s="29"/>
    </row>
    <row r="48" spans="1:31" ht="24" customHeight="1">
      <c r="A48" s="9">
        <v>14</v>
      </c>
      <c r="B48" s="30" t="s">
        <v>31</v>
      </c>
      <c r="C48" s="11">
        <v>4</v>
      </c>
      <c r="D48" s="31"/>
      <c r="E48" s="32"/>
      <c r="F48" s="33">
        <v>173</v>
      </c>
      <c r="G48" s="33">
        <v>173</v>
      </c>
      <c r="H48" s="34">
        <f t="shared" si="22"/>
        <v>3.9318181818181817</v>
      </c>
      <c r="I48" s="35">
        <f t="shared" si="13"/>
        <v>173</v>
      </c>
      <c r="J48" s="36">
        <v>147</v>
      </c>
      <c r="K48" s="37">
        <v>25</v>
      </c>
      <c r="L48" s="37">
        <f t="shared" si="23"/>
        <v>172</v>
      </c>
      <c r="M48" s="37"/>
      <c r="N48" s="172">
        <f t="shared" si="24"/>
        <v>3.909090909090909</v>
      </c>
      <c r="O48" s="173"/>
      <c r="P48" s="38">
        <f t="shared" si="25"/>
        <v>1</v>
      </c>
      <c r="Q48" s="39"/>
      <c r="R48" s="40">
        <f t="shared" si="14"/>
        <v>0.25</v>
      </c>
      <c r="S48" s="41">
        <f t="shared" si="15"/>
        <v>0</v>
      </c>
      <c r="T48" s="24"/>
      <c r="U48" s="13"/>
      <c r="V48" s="25" t="e">
        <f t="shared" si="16"/>
        <v>#DIV/0!</v>
      </c>
      <c r="W48" s="13"/>
      <c r="X48" s="25" t="e">
        <f t="shared" si="17"/>
        <v>#DIV/0!</v>
      </c>
      <c r="Y48" s="13"/>
      <c r="Z48" s="26" t="e">
        <f t="shared" si="18"/>
        <v>#DIV/0!</v>
      </c>
      <c r="AA48" s="13"/>
      <c r="AB48" s="26" t="e">
        <f t="shared" si="19"/>
        <v>#DIV/0!</v>
      </c>
      <c r="AC48" s="27">
        <f t="shared" si="20"/>
        <v>0.9942196531791907</v>
      </c>
      <c r="AD48" s="28">
        <f t="shared" si="21"/>
        <v>0.9942196531791907</v>
      </c>
      <c r="AE48" s="29"/>
    </row>
    <row r="49" spans="1:31" ht="24" customHeight="1">
      <c r="A49" s="9">
        <v>15</v>
      </c>
      <c r="B49" s="30" t="s">
        <v>40</v>
      </c>
      <c r="C49" s="11">
        <v>3</v>
      </c>
      <c r="D49" s="31"/>
      <c r="E49" s="32"/>
      <c r="F49" s="33">
        <v>100</v>
      </c>
      <c r="G49" s="33">
        <v>99</v>
      </c>
      <c r="H49" s="34">
        <f t="shared" si="22"/>
        <v>3.0303030303030307</v>
      </c>
      <c r="I49" s="35">
        <f t="shared" si="13"/>
        <v>100</v>
      </c>
      <c r="J49" s="36">
        <v>66</v>
      </c>
      <c r="K49" s="37">
        <v>28</v>
      </c>
      <c r="L49" s="37">
        <f t="shared" si="23"/>
        <v>94</v>
      </c>
      <c r="M49" s="37"/>
      <c r="N49" s="172">
        <f t="shared" si="24"/>
        <v>2.848484848484848</v>
      </c>
      <c r="O49" s="173"/>
      <c r="P49" s="38">
        <f t="shared" si="25"/>
        <v>6</v>
      </c>
      <c r="Q49" s="39"/>
      <c r="R49" s="40">
        <f t="shared" si="14"/>
        <v>2</v>
      </c>
      <c r="S49" s="41">
        <f t="shared" si="15"/>
        <v>0</v>
      </c>
      <c r="T49" s="24"/>
      <c r="U49" s="13"/>
      <c r="V49" s="25" t="e">
        <f t="shared" si="16"/>
        <v>#DIV/0!</v>
      </c>
      <c r="W49" s="13"/>
      <c r="X49" s="25" t="e">
        <f t="shared" si="17"/>
        <v>#DIV/0!</v>
      </c>
      <c r="Y49" s="13"/>
      <c r="Z49" s="26" t="e">
        <f t="shared" si="18"/>
        <v>#DIV/0!</v>
      </c>
      <c r="AA49" s="13"/>
      <c r="AB49" s="26" t="e">
        <f t="shared" si="19"/>
        <v>#DIV/0!</v>
      </c>
      <c r="AC49" s="27">
        <f t="shared" si="20"/>
        <v>0.94</v>
      </c>
      <c r="AD49" s="28">
        <f t="shared" si="21"/>
        <v>0.94</v>
      </c>
      <c r="AE49" s="29"/>
    </row>
    <row r="50" spans="1:31" ht="24" customHeight="1">
      <c r="A50" s="9">
        <v>16</v>
      </c>
      <c r="B50" s="30" t="s">
        <v>33</v>
      </c>
      <c r="C50" s="11">
        <v>1</v>
      </c>
      <c r="D50" s="31"/>
      <c r="E50" s="32"/>
      <c r="F50" s="33">
        <v>6</v>
      </c>
      <c r="G50" s="33">
        <v>6</v>
      </c>
      <c r="H50" s="34">
        <f t="shared" si="22"/>
        <v>0.5454545454545454</v>
      </c>
      <c r="I50" s="35">
        <f t="shared" si="13"/>
        <v>6</v>
      </c>
      <c r="J50" s="36">
        <v>4</v>
      </c>
      <c r="K50" s="37">
        <v>1</v>
      </c>
      <c r="L50" s="37">
        <f t="shared" si="23"/>
        <v>5</v>
      </c>
      <c r="M50" s="37"/>
      <c r="N50" s="172">
        <f t="shared" si="24"/>
        <v>0.45454545454545453</v>
      </c>
      <c r="O50" s="173"/>
      <c r="P50" s="38">
        <f t="shared" si="25"/>
        <v>1</v>
      </c>
      <c r="Q50" s="39"/>
      <c r="R50" s="40">
        <f t="shared" si="14"/>
        <v>1</v>
      </c>
      <c r="S50" s="41">
        <f t="shared" si="15"/>
        <v>0</v>
      </c>
      <c r="T50" s="24"/>
      <c r="U50" s="13"/>
      <c r="V50" s="25" t="e">
        <f t="shared" si="16"/>
        <v>#DIV/0!</v>
      </c>
      <c r="W50" s="13"/>
      <c r="X50" s="25" t="e">
        <f t="shared" si="17"/>
        <v>#DIV/0!</v>
      </c>
      <c r="Y50" s="13"/>
      <c r="Z50" s="26" t="e">
        <f t="shared" si="18"/>
        <v>#DIV/0!</v>
      </c>
      <c r="AA50" s="13"/>
      <c r="AB50" s="26" t="e">
        <f t="shared" si="19"/>
        <v>#DIV/0!</v>
      </c>
      <c r="AC50" s="27">
        <f t="shared" si="20"/>
        <v>0.8333333333333334</v>
      </c>
      <c r="AD50" s="28">
        <f t="shared" si="21"/>
        <v>0.8333333333333334</v>
      </c>
      <c r="AE50" s="29"/>
    </row>
    <row r="51" spans="1:31" ht="24" customHeight="1" thickBot="1">
      <c r="A51" s="9">
        <v>17</v>
      </c>
      <c r="B51" s="30" t="s">
        <v>44</v>
      </c>
      <c r="C51" s="11">
        <v>3</v>
      </c>
      <c r="D51" s="31">
        <v>3</v>
      </c>
      <c r="E51" s="32"/>
      <c r="F51" s="33">
        <v>65</v>
      </c>
      <c r="G51" s="33">
        <v>65</v>
      </c>
      <c r="H51" s="34">
        <f t="shared" si="22"/>
        <v>1.9696969696969697</v>
      </c>
      <c r="I51" s="35">
        <f t="shared" si="13"/>
        <v>68</v>
      </c>
      <c r="J51" s="36">
        <v>29</v>
      </c>
      <c r="K51" s="37">
        <v>25</v>
      </c>
      <c r="L51" s="37">
        <f t="shared" si="23"/>
        <v>54</v>
      </c>
      <c r="M51" s="37"/>
      <c r="N51" s="172">
        <f t="shared" si="24"/>
        <v>1.6363636363636365</v>
      </c>
      <c r="O51" s="173"/>
      <c r="P51" s="38">
        <f t="shared" si="25"/>
        <v>14</v>
      </c>
      <c r="Q51" s="39"/>
      <c r="R51" s="40">
        <f t="shared" si="14"/>
        <v>4.666666666666667</v>
      </c>
      <c r="S51" s="41">
        <f t="shared" si="15"/>
        <v>0</v>
      </c>
      <c r="T51" s="24"/>
      <c r="U51" s="13"/>
      <c r="V51" s="25" t="e">
        <f t="shared" si="16"/>
        <v>#DIV/0!</v>
      </c>
      <c r="W51" s="13"/>
      <c r="X51" s="25" t="e">
        <f t="shared" si="17"/>
        <v>#DIV/0!</v>
      </c>
      <c r="Y51" s="13"/>
      <c r="Z51" s="26" t="e">
        <f t="shared" si="18"/>
        <v>#DIV/0!</v>
      </c>
      <c r="AA51" s="13"/>
      <c r="AB51" s="26" t="e">
        <f t="shared" si="19"/>
        <v>#DIV/0!</v>
      </c>
      <c r="AC51" s="27">
        <f t="shared" si="20"/>
        <v>0.8307692307692308</v>
      </c>
      <c r="AD51" s="28">
        <f t="shared" si="21"/>
        <v>0.7941176470588235</v>
      </c>
      <c r="AE51" s="29"/>
    </row>
    <row r="52" spans="1:31" ht="24" customHeight="1" thickBot="1" thickTop="1">
      <c r="A52" s="150" t="s">
        <v>12</v>
      </c>
      <c r="B52" s="151"/>
      <c r="C52" s="42">
        <v>8</v>
      </c>
      <c r="D52" s="43">
        <f>SUM(D35:D51)</f>
        <v>496</v>
      </c>
      <c r="E52" s="44">
        <f>SUM(E35:E51)</f>
        <v>23</v>
      </c>
      <c r="F52" s="45">
        <f>SUM(F35:F51)</f>
        <v>3372</v>
      </c>
      <c r="G52" s="45">
        <f>SUM(G35:G51)</f>
        <v>2585</v>
      </c>
      <c r="H52" s="46">
        <f t="shared" si="22"/>
        <v>38.31818181818182</v>
      </c>
      <c r="I52" s="47">
        <f>SUM(D52,F52)</f>
        <v>3868</v>
      </c>
      <c r="J52" s="48">
        <f>SUM(J35:J51)</f>
        <v>2445</v>
      </c>
      <c r="K52" s="49">
        <f>SUM(K35:K51)</f>
        <v>965</v>
      </c>
      <c r="L52" s="49">
        <f>SUM(L35:L51)</f>
        <v>3410</v>
      </c>
      <c r="M52" s="49">
        <f>SUM(M35:M51)</f>
        <v>21</v>
      </c>
      <c r="N52" s="152">
        <f t="shared" si="24"/>
        <v>38.75</v>
      </c>
      <c r="O52" s="153"/>
      <c r="P52" s="50">
        <f>SUM(I52-J52-K52)</f>
        <v>458</v>
      </c>
      <c r="Q52" s="51">
        <f>SUM(Q35:Q51)</f>
        <v>20</v>
      </c>
      <c r="R52" s="52">
        <f t="shared" si="14"/>
        <v>57.25</v>
      </c>
      <c r="S52" s="53">
        <f t="shared" si="15"/>
        <v>2.5</v>
      </c>
      <c r="T52" s="54">
        <v>92</v>
      </c>
      <c r="U52" s="43">
        <v>64</v>
      </c>
      <c r="V52" s="55">
        <f>((U52/T52)*100/100)</f>
        <v>0.6956521739130435</v>
      </c>
      <c r="W52" s="43">
        <v>13</v>
      </c>
      <c r="X52" s="55">
        <f>((W52/T52)*100/100)</f>
        <v>0.14130434782608695</v>
      </c>
      <c r="Y52" s="62">
        <v>11</v>
      </c>
      <c r="Z52" s="55">
        <f>((Y52/T52)*100/100)</f>
        <v>0.11956521739130435</v>
      </c>
      <c r="AA52" s="43">
        <v>4</v>
      </c>
      <c r="AB52" s="56">
        <f>((AA52/T52)*100/100)</f>
        <v>0.043478260869565216</v>
      </c>
      <c r="AC52" s="57">
        <f t="shared" si="20"/>
        <v>1.0112692763938316</v>
      </c>
      <c r="AD52" s="58">
        <f t="shared" si="21"/>
        <v>0.8815925542916235</v>
      </c>
      <c r="AE52" s="59"/>
    </row>
    <row r="60" spans="1:31" ht="18.75">
      <c r="A60" s="1" t="s">
        <v>0</v>
      </c>
      <c r="B60" s="2"/>
      <c r="C60" s="3"/>
      <c r="D60" s="1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5"/>
      <c r="Q60" s="2"/>
      <c r="R60" s="3"/>
      <c r="S60" s="3"/>
      <c r="T60" s="2"/>
      <c r="U60" s="2"/>
      <c r="V60" s="2"/>
      <c r="W60" s="2"/>
      <c r="X60" s="2"/>
      <c r="Y60" s="2"/>
      <c r="Z60" s="2"/>
      <c r="AA60" s="2"/>
      <c r="AB60" s="2"/>
      <c r="AC60" s="1" t="s">
        <v>1</v>
      </c>
      <c r="AD60" s="1"/>
      <c r="AE60" s="1"/>
    </row>
    <row r="61" spans="1:31" ht="15.75">
      <c r="A61" s="1" t="s">
        <v>45</v>
      </c>
      <c r="B61" s="2"/>
      <c r="C61" s="6"/>
      <c r="D61" s="7"/>
      <c r="E61" s="7"/>
      <c r="F61" s="7"/>
      <c r="G61" s="7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.75">
      <c r="A62" s="1" t="s">
        <v>14</v>
      </c>
      <c r="B62" s="2" t="s">
        <v>16</v>
      </c>
      <c r="C62" s="4"/>
      <c r="D62" s="1"/>
      <c r="E62" s="1"/>
      <c r="F62" s="1"/>
      <c r="G62" s="1"/>
      <c r="H62" s="1"/>
      <c r="I62" s="1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21" thickBot="1">
      <c r="A63" s="8"/>
      <c r="B63" s="154" t="s">
        <v>46</v>
      </c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</row>
    <row r="64" spans="1:31" s="73" customFormat="1" ht="15.75" customHeight="1">
      <c r="A64" s="123" t="s">
        <v>56</v>
      </c>
      <c r="B64" s="155" t="s">
        <v>57</v>
      </c>
      <c r="C64" s="158" t="s">
        <v>58</v>
      </c>
      <c r="D64" s="161" t="s">
        <v>59</v>
      </c>
      <c r="E64" s="162"/>
      <c r="F64" s="165" t="s">
        <v>60</v>
      </c>
      <c r="G64" s="166"/>
      <c r="H64" s="169" t="s">
        <v>61</v>
      </c>
      <c r="I64" s="169" t="s">
        <v>62</v>
      </c>
      <c r="J64" s="174" t="s">
        <v>63</v>
      </c>
      <c r="K64" s="186"/>
      <c r="L64" s="186"/>
      <c r="M64" s="175"/>
      <c r="N64" s="174" t="s">
        <v>64</v>
      </c>
      <c r="O64" s="175"/>
      <c r="P64" s="174" t="s">
        <v>65</v>
      </c>
      <c r="Q64" s="175"/>
      <c r="R64" s="174" t="s">
        <v>66</v>
      </c>
      <c r="S64" s="175"/>
      <c r="T64" s="178" t="s">
        <v>2</v>
      </c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80"/>
    </row>
    <row r="65" spans="1:31" s="73" customFormat="1" ht="41.25" customHeight="1">
      <c r="A65" s="124"/>
      <c r="B65" s="156"/>
      <c r="C65" s="159"/>
      <c r="D65" s="163"/>
      <c r="E65" s="164"/>
      <c r="F65" s="167"/>
      <c r="G65" s="168"/>
      <c r="H65" s="170"/>
      <c r="I65" s="170"/>
      <c r="J65" s="176"/>
      <c r="K65" s="187"/>
      <c r="L65" s="187"/>
      <c r="M65" s="177"/>
      <c r="N65" s="176"/>
      <c r="O65" s="177"/>
      <c r="P65" s="176"/>
      <c r="Q65" s="177"/>
      <c r="R65" s="176"/>
      <c r="S65" s="177"/>
      <c r="T65" s="181" t="s">
        <v>67</v>
      </c>
      <c r="U65" s="182" t="s">
        <v>68</v>
      </c>
      <c r="V65" s="182"/>
      <c r="W65" s="182" t="s">
        <v>69</v>
      </c>
      <c r="X65" s="182"/>
      <c r="Y65" s="182" t="s">
        <v>70</v>
      </c>
      <c r="Z65" s="182"/>
      <c r="AA65" s="183" t="s">
        <v>71</v>
      </c>
      <c r="AB65" s="182"/>
      <c r="AC65" s="184" t="s">
        <v>72</v>
      </c>
      <c r="AD65" s="184" t="s">
        <v>73</v>
      </c>
      <c r="AE65" s="74" t="s">
        <v>74</v>
      </c>
    </row>
    <row r="66" spans="1:31" s="73" customFormat="1" ht="94.5" customHeight="1" thickBot="1">
      <c r="A66" s="94"/>
      <c r="B66" s="157"/>
      <c r="C66" s="160"/>
      <c r="D66" s="75" t="s">
        <v>3</v>
      </c>
      <c r="E66" s="76" t="s">
        <v>4</v>
      </c>
      <c r="F66" s="75" t="s">
        <v>3</v>
      </c>
      <c r="G66" s="76" t="s">
        <v>5</v>
      </c>
      <c r="H66" s="171"/>
      <c r="I66" s="171"/>
      <c r="J66" s="75" t="s">
        <v>6</v>
      </c>
      <c r="K66" s="77" t="s">
        <v>7</v>
      </c>
      <c r="L66" s="77" t="s">
        <v>13</v>
      </c>
      <c r="M66" s="76" t="s">
        <v>8</v>
      </c>
      <c r="N66" s="188"/>
      <c r="O66" s="189"/>
      <c r="P66" s="75" t="s">
        <v>9</v>
      </c>
      <c r="Q66" s="76" t="s">
        <v>10</v>
      </c>
      <c r="R66" s="75" t="s">
        <v>3</v>
      </c>
      <c r="S66" s="76" t="s">
        <v>4</v>
      </c>
      <c r="T66" s="94"/>
      <c r="U66" s="79" t="s">
        <v>75</v>
      </c>
      <c r="V66" s="79" t="s">
        <v>11</v>
      </c>
      <c r="W66" s="79" t="s">
        <v>75</v>
      </c>
      <c r="X66" s="79" t="s">
        <v>11</v>
      </c>
      <c r="Y66" s="79" t="s">
        <v>75</v>
      </c>
      <c r="Z66" s="79" t="s">
        <v>11</v>
      </c>
      <c r="AA66" s="79" t="s">
        <v>75</v>
      </c>
      <c r="AB66" s="79" t="s">
        <v>11</v>
      </c>
      <c r="AC66" s="185"/>
      <c r="AD66" s="185"/>
      <c r="AE66" s="78" t="s">
        <v>11</v>
      </c>
    </row>
    <row r="67" spans="1:31" ht="20.25" customHeight="1" thickTop="1">
      <c r="A67" s="9">
        <v>1</v>
      </c>
      <c r="B67" s="10" t="s">
        <v>20</v>
      </c>
      <c r="C67" s="11">
        <v>1</v>
      </c>
      <c r="D67" s="12">
        <v>50</v>
      </c>
      <c r="E67" s="13"/>
      <c r="F67" s="14">
        <v>184</v>
      </c>
      <c r="G67" s="15">
        <v>184</v>
      </c>
      <c r="H67" s="16">
        <f>SUM(F67/C67)/11</f>
        <v>16.727272727272727</v>
      </c>
      <c r="I67" s="17">
        <f aca="true" t="shared" si="26" ref="I67:I87">SUM(D67,F67)</f>
        <v>234</v>
      </c>
      <c r="J67" s="18">
        <v>112</v>
      </c>
      <c r="K67" s="19">
        <v>99</v>
      </c>
      <c r="L67" s="19">
        <f>SUM(J67:K67)</f>
        <v>211</v>
      </c>
      <c r="M67" s="19">
        <v>3</v>
      </c>
      <c r="N67" s="190">
        <f aca="true" t="shared" si="27" ref="N67:N88">SUM((J67+K67)/C67)/11</f>
        <v>19.181818181818183</v>
      </c>
      <c r="O67" s="191"/>
      <c r="P67" s="20">
        <f aca="true" t="shared" si="28" ref="P67:P88">SUM(I67-J67-K67)</f>
        <v>23</v>
      </c>
      <c r="Q67" s="21">
        <v>1</v>
      </c>
      <c r="R67" s="22">
        <f aca="true" t="shared" si="29" ref="R67:R88">P67/C67</f>
        <v>23</v>
      </c>
      <c r="S67" s="23">
        <f aca="true" t="shared" si="30" ref="S67:S88">SUM(Q67/C67)</f>
        <v>1</v>
      </c>
      <c r="T67" s="24"/>
      <c r="U67" s="13"/>
      <c r="V67" s="25" t="e">
        <f aca="true" t="shared" si="31" ref="V67:V87">((U67/T67)*100/100)</f>
        <v>#DIV/0!</v>
      </c>
      <c r="W67" s="13"/>
      <c r="X67" s="25" t="e">
        <f aca="true" t="shared" si="32" ref="X67:X87">((W67/T67)*100/100)</f>
        <v>#DIV/0!</v>
      </c>
      <c r="Y67" s="13"/>
      <c r="Z67" s="26" t="e">
        <f aca="true" t="shared" si="33" ref="Z67:Z87">((Y67/T67)*100/100)</f>
        <v>#DIV/0!</v>
      </c>
      <c r="AA67" s="13"/>
      <c r="AB67" s="26" t="e">
        <f aca="true" t="shared" si="34" ref="AB67:AB87">((AA67/T67)*100/100)</f>
        <v>#DIV/0!</v>
      </c>
      <c r="AC67" s="27">
        <f aca="true" t="shared" si="35" ref="AC67:AC88">SUM(J67:K67)/F67</f>
        <v>1.1467391304347827</v>
      </c>
      <c r="AD67" s="28">
        <f aca="true" t="shared" si="36" ref="AD67:AD88">SUM(J67:K67)/I67</f>
        <v>0.9017094017094017</v>
      </c>
      <c r="AE67" s="29"/>
    </row>
    <row r="68" spans="1:31" ht="20.25" customHeight="1">
      <c r="A68" s="9">
        <v>2</v>
      </c>
      <c r="B68" s="30" t="s">
        <v>47</v>
      </c>
      <c r="C68" s="11">
        <v>1</v>
      </c>
      <c r="D68" s="31">
        <v>7</v>
      </c>
      <c r="E68" s="32"/>
      <c r="F68" s="33">
        <v>372</v>
      </c>
      <c r="G68" s="33">
        <v>237</v>
      </c>
      <c r="H68" s="34">
        <f aca="true" t="shared" si="37" ref="H68:H88">SUM(F68/C68)/11</f>
        <v>33.81818181818182</v>
      </c>
      <c r="I68" s="35">
        <f t="shared" si="26"/>
        <v>379</v>
      </c>
      <c r="J68" s="36">
        <v>374</v>
      </c>
      <c r="K68" s="37"/>
      <c r="L68" s="37">
        <f aca="true" t="shared" si="38" ref="L68:L87">SUM(J68:K68)</f>
        <v>374</v>
      </c>
      <c r="M68" s="37"/>
      <c r="N68" s="172">
        <f t="shared" si="27"/>
        <v>34</v>
      </c>
      <c r="O68" s="173"/>
      <c r="P68" s="38">
        <f t="shared" si="28"/>
        <v>5</v>
      </c>
      <c r="Q68" s="39">
        <v>1</v>
      </c>
      <c r="R68" s="40">
        <f t="shared" si="29"/>
        <v>5</v>
      </c>
      <c r="S68" s="41">
        <f t="shared" si="30"/>
        <v>1</v>
      </c>
      <c r="T68" s="24"/>
      <c r="U68" s="13"/>
      <c r="V68" s="25" t="e">
        <f t="shared" si="31"/>
        <v>#DIV/0!</v>
      </c>
      <c r="W68" s="13"/>
      <c r="X68" s="25" t="e">
        <f t="shared" si="32"/>
        <v>#DIV/0!</v>
      </c>
      <c r="Y68" s="13"/>
      <c r="Z68" s="26" t="e">
        <f t="shared" si="33"/>
        <v>#DIV/0!</v>
      </c>
      <c r="AA68" s="13"/>
      <c r="AB68" s="26" t="e">
        <f t="shared" si="34"/>
        <v>#DIV/0!</v>
      </c>
      <c r="AC68" s="27">
        <f t="shared" si="35"/>
        <v>1.0053763440860215</v>
      </c>
      <c r="AD68" s="28">
        <f t="shared" si="36"/>
        <v>0.9868073878627969</v>
      </c>
      <c r="AE68" s="29"/>
    </row>
    <row r="69" spans="1:31" ht="20.25" customHeight="1">
      <c r="A69" s="9">
        <v>3</v>
      </c>
      <c r="B69" s="30" t="s">
        <v>21</v>
      </c>
      <c r="C69" s="11">
        <v>3</v>
      </c>
      <c r="D69" s="31">
        <v>54</v>
      </c>
      <c r="E69" s="32">
        <v>11</v>
      </c>
      <c r="F69" s="33">
        <v>193</v>
      </c>
      <c r="G69" s="33"/>
      <c r="H69" s="34">
        <f t="shared" si="37"/>
        <v>5.848484848484848</v>
      </c>
      <c r="I69" s="35">
        <f t="shared" si="26"/>
        <v>247</v>
      </c>
      <c r="J69" s="36">
        <v>109</v>
      </c>
      <c r="K69" s="37">
        <v>8</v>
      </c>
      <c r="L69" s="37">
        <f t="shared" si="38"/>
        <v>117</v>
      </c>
      <c r="M69" s="37"/>
      <c r="N69" s="172">
        <f t="shared" si="27"/>
        <v>3.5454545454545454</v>
      </c>
      <c r="O69" s="173"/>
      <c r="P69" s="38">
        <f t="shared" si="28"/>
        <v>130</v>
      </c>
      <c r="Q69" s="39">
        <v>18</v>
      </c>
      <c r="R69" s="40">
        <f t="shared" si="29"/>
        <v>43.333333333333336</v>
      </c>
      <c r="S69" s="41">
        <f t="shared" si="30"/>
        <v>6</v>
      </c>
      <c r="T69" s="24">
        <v>92</v>
      </c>
      <c r="U69" s="13">
        <v>52</v>
      </c>
      <c r="V69" s="25">
        <f t="shared" si="31"/>
        <v>0.5652173913043478</v>
      </c>
      <c r="W69" s="13">
        <v>18</v>
      </c>
      <c r="X69" s="25">
        <f t="shared" si="32"/>
        <v>0.1956521739130435</v>
      </c>
      <c r="Y69" s="13">
        <v>22</v>
      </c>
      <c r="Z69" s="26">
        <f t="shared" si="33"/>
        <v>0.2391304347826087</v>
      </c>
      <c r="AA69" s="13"/>
      <c r="AB69" s="26">
        <f t="shared" si="34"/>
        <v>0</v>
      </c>
      <c r="AC69" s="27">
        <f t="shared" si="35"/>
        <v>0.6062176165803109</v>
      </c>
      <c r="AD69" s="28">
        <f t="shared" si="36"/>
        <v>0.47368421052631576</v>
      </c>
      <c r="AE69" s="29">
        <v>82.91</v>
      </c>
    </row>
    <row r="70" spans="1:31" ht="20.25" customHeight="1">
      <c r="A70" s="9">
        <v>4</v>
      </c>
      <c r="B70" s="30" t="s">
        <v>25</v>
      </c>
      <c r="C70" s="11">
        <v>1</v>
      </c>
      <c r="D70" s="31">
        <v>13</v>
      </c>
      <c r="E70" s="32"/>
      <c r="F70" s="33">
        <v>77</v>
      </c>
      <c r="G70" s="33">
        <v>77</v>
      </c>
      <c r="H70" s="34">
        <f t="shared" si="37"/>
        <v>7</v>
      </c>
      <c r="I70" s="35">
        <f t="shared" si="26"/>
        <v>90</v>
      </c>
      <c r="J70" s="36">
        <v>40</v>
      </c>
      <c r="K70" s="37">
        <v>8</v>
      </c>
      <c r="L70" s="37">
        <f t="shared" si="38"/>
        <v>48</v>
      </c>
      <c r="M70" s="37"/>
      <c r="N70" s="172">
        <f t="shared" si="27"/>
        <v>4.363636363636363</v>
      </c>
      <c r="O70" s="173"/>
      <c r="P70" s="38">
        <f t="shared" si="28"/>
        <v>42</v>
      </c>
      <c r="Q70" s="39"/>
      <c r="R70" s="40">
        <f t="shared" si="29"/>
        <v>42</v>
      </c>
      <c r="S70" s="41">
        <f t="shared" si="30"/>
        <v>0</v>
      </c>
      <c r="T70" s="24">
        <v>4</v>
      </c>
      <c r="U70" s="13">
        <v>3</v>
      </c>
      <c r="V70" s="25">
        <f t="shared" si="31"/>
        <v>0.75</v>
      </c>
      <c r="W70" s="13"/>
      <c r="X70" s="25">
        <f t="shared" si="32"/>
        <v>0</v>
      </c>
      <c r="Y70" s="13">
        <v>1</v>
      </c>
      <c r="Z70" s="26">
        <f t="shared" si="33"/>
        <v>0.25</v>
      </c>
      <c r="AA70" s="13"/>
      <c r="AB70" s="26">
        <f t="shared" si="34"/>
        <v>0</v>
      </c>
      <c r="AC70" s="27">
        <f t="shared" si="35"/>
        <v>0.6233766233766234</v>
      </c>
      <c r="AD70" s="28">
        <f t="shared" si="36"/>
        <v>0.5333333333333333</v>
      </c>
      <c r="AE70" s="29"/>
    </row>
    <row r="71" spans="1:31" ht="20.25" customHeight="1">
      <c r="A71" s="9">
        <v>5</v>
      </c>
      <c r="B71" s="30" t="s">
        <v>24</v>
      </c>
      <c r="C71" s="11">
        <v>1</v>
      </c>
      <c r="D71" s="31">
        <v>6</v>
      </c>
      <c r="E71" s="32"/>
      <c r="F71" s="33">
        <v>37</v>
      </c>
      <c r="G71" s="33">
        <v>37</v>
      </c>
      <c r="H71" s="34">
        <f t="shared" si="37"/>
        <v>3.3636363636363638</v>
      </c>
      <c r="I71" s="35">
        <f t="shared" si="26"/>
        <v>43</v>
      </c>
      <c r="J71" s="36">
        <v>27</v>
      </c>
      <c r="K71" s="37">
        <v>1</v>
      </c>
      <c r="L71" s="37">
        <f t="shared" si="38"/>
        <v>28</v>
      </c>
      <c r="M71" s="37"/>
      <c r="N71" s="172">
        <f t="shared" si="27"/>
        <v>2.5454545454545454</v>
      </c>
      <c r="O71" s="173"/>
      <c r="P71" s="38">
        <f t="shared" si="28"/>
        <v>15</v>
      </c>
      <c r="Q71" s="39"/>
      <c r="R71" s="40">
        <f t="shared" si="29"/>
        <v>15</v>
      </c>
      <c r="S71" s="41">
        <f t="shared" si="30"/>
        <v>0</v>
      </c>
      <c r="T71" s="24"/>
      <c r="U71" s="13"/>
      <c r="V71" s="25" t="e">
        <f t="shared" si="31"/>
        <v>#DIV/0!</v>
      </c>
      <c r="W71" s="13"/>
      <c r="X71" s="25" t="e">
        <f t="shared" si="32"/>
        <v>#DIV/0!</v>
      </c>
      <c r="Y71" s="13"/>
      <c r="Z71" s="26" t="e">
        <f t="shared" si="33"/>
        <v>#DIV/0!</v>
      </c>
      <c r="AA71" s="13"/>
      <c r="AB71" s="26" t="e">
        <f t="shared" si="34"/>
        <v>#DIV/0!</v>
      </c>
      <c r="AC71" s="27">
        <f t="shared" si="35"/>
        <v>0.7567567567567568</v>
      </c>
      <c r="AD71" s="28">
        <f t="shared" si="36"/>
        <v>0.6511627906976745</v>
      </c>
      <c r="AE71" s="29"/>
    </row>
    <row r="72" spans="1:31" ht="20.25" customHeight="1">
      <c r="A72" s="9">
        <v>6</v>
      </c>
      <c r="B72" s="30" t="s">
        <v>26</v>
      </c>
      <c r="C72" s="11">
        <v>1</v>
      </c>
      <c r="D72" s="31">
        <v>22</v>
      </c>
      <c r="E72" s="32"/>
      <c r="F72" s="33">
        <v>459</v>
      </c>
      <c r="G72" s="33">
        <v>166</v>
      </c>
      <c r="H72" s="34">
        <f t="shared" si="37"/>
        <v>41.72727272727273</v>
      </c>
      <c r="I72" s="35">
        <f t="shared" si="26"/>
        <v>481</v>
      </c>
      <c r="J72" s="36">
        <v>412</v>
      </c>
      <c r="K72" s="37">
        <v>60</v>
      </c>
      <c r="L72" s="37">
        <f t="shared" si="38"/>
        <v>472</v>
      </c>
      <c r="M72" s="37"/>
      <c r="N72" s="172">
        <f t="shared" si="27"/>
        <v>42.90909090909091</v>
      </c>
      <c r="O72" s="173"/>
      <c r="P72" s="38">
        <f t="shared" si="28"/>
        <v>9</v>
      </c>
      <c r="Q72" s="39"/>
      <c r="R72" s="40">
        <f t="shared" si="29"/>
        <v>9</v>
      </c>
      <c r="S72" s="41">
        <f t="shared" si="30"/>
        <v>0</v>
      </c>
      <c r="T72" s="24"/>
      <c r="U72" s="13"/>
      <c r="V72" s="25" t="e">
        <f t="shared" si="31"/>
        <v>#DIV/0!</v>
      </c>
      <c r="W72" s="13"/>
      <c r="X72" s="25" t="e">
        <f t="shared" si="32"/>
        <v>#DIV/0!</v>
      </c>
      <c r="Y72" s="13"/>
      <c r="Z72" s="26" t="e">
        <f t="shared" si="33"/>
        <v>#DIV/0!</v>
      </c>
      <c r="AA72" s="13"/>
      <c r="AB72" s="26" t="e">
        <f t="shared" si="34"/>
        <v>#DIV/0!</v>
      </c>
      <c r="AC72" s="27">
        <f t="shared" si="35"/>
        <v>1.028322440087146</v>
      </c>
      <c r="AD72" s="28">
        <f t="shared" si="36"/>
        <v>0.9812889812889813</v>
      </c>
      <c r="AE72" s="29"/>
    </row>
    <row r="73" spans="1:31" ht="20.25" customHeight="1">
      <c r="A73" s="9">
        <v>7</v>
      </c>
      <c r="B73" s="30" t="s">
        <v>33</v>
      </c>
      <c r="C73" s="11">
        <v>1</v>
      </c>
      <c r="D73" s="31">
        <v>1</v>
      </c>
      <c r="E73" s="32"/>
      <c r="F73" s="33">
        <v>6</v>
      </c>
      <c r="G73" s="33">
        <v>5</v>
      </c>
      <c r="H73" s="34">
        <f t="shared" si="37"/>
        <v>0.5454545454545454</v>
      </c>
      <c r="I73" s="35">
        <f t="shared" si="26"/>
        <v>7</v>
      </c>
      <c r="J73" s="36">
        <v>2</v>
      </c>
      <c r="K73" s="37">
        <v>1</v>
      </c>
      <c r="L73" s="37">
        <f t="shared" si="38"/>
        <v>3</v>
      </c>
      <c r="M73" s="37"/>
      <c r="N73" s="172">
        <f t="shared" si="27"/>
        <v>0.2727272727272727</v>
      </c>
      <c r="O73" s="173"/>
      <c r="P73" s="38">
        <f t="shared" si="28"/>
        <v>4</v>
      </c>
      <c r="Q73" s="39"/>
      <c r="R73" s="40">
        <f t="shared" si="29"/>
        <v>4</v>
      </c>
      <c r="S73" s="41">
        <f t="shared" si="30"/>
        <v>0</v>
      </c>
      <c r="T73" s="24"/>
      <c r="U73" s="13"/>
      <c r="V73" s="25" t="e">
        <f t="shared" si="31"/>
        <v>#DIV/0!</v>
      </c>
      <c r="W73" s="13"/>
      <c r="X73" s="25" t="e">
        <f t="shared" si="32"/>
        <v>#DIV/0!</v>
      </c>
      <c r="Y73" s="13"/>
      <c r="Z73" s="26" t="e">
        <f t="shared" si="33"/>
        <v>#DIV/0!</v>
      </c>
      <c r="AA73" s="13"/>
      <c r="AB73" s="26" t="e">
        <f t="shared" si="34"/>
        <v>#DIV/0!</v>
      </c>
      <c r="AC73" s="27">
        <f t="shared" si="35"/>
        <v>0.5</v>
      </c>
      <c r="AD73" s="28">
        <f t="shared" si="36"/>
        <v>0.42857142857142855</v>
      </c>
      <c r="AE73" s="29"/>
    </row>
    <row r="74" spans="1:31" ht="20.25" customHeight="1">
      <c r="A74" s="9">
        <v>8</v>
      </c>
      <c r="B74" s="30" t="s">
        <v>18</v>
      </c>
      <c r="C74" s="11">
        <v>3</v>
      </c>
      <c r="D74" s="31">
        <v>6</v>
      </c>
      <c r="E74" s="32">
        <v>2</v>
      </c>
      <c r="F74" s="33">
        <v>27</v>
      </c>
      <c r="G74" s="33">
        <v>26</v>
      </c>
      <c r="H74" s="34">
        <f t="shared" si="37"/>
        <v>0.8181818181818182</v>
      </c>
      <c r="I74" s="35">
        <f t="shared" si="26"/>
        <v>33</v>
      </c>
      <c r="J74" s="36">
        <v>1</v>
      </c>
      <c r="K74" s="37">
        <v>17</v>
      </c>
      <c r="L74" s="37">
        <f t="shared" si="38"/>
        <v>18</v>
      </c>
      <c r="M74" s="37">
        <v>1</v>
      </c>
      <c r="N74" s="172">
        <f t="shared" si="27"/>
        <v>0.5454545454545454</v>
      </c>
      <c r="O74" s="173"/>
      <c r="P74" s="38">
        <f t="shared" si="28"/>
        <v>15</v>
      </c>
      <c r="Q74" s="39">
        <v>2</v>
      </c>
      <c r="R74" s="40">
        <f t="shared" si="29"/>
        <v>5</v>
      </c>
      <c r="S74" s="41">
        <f t="shared" si="30"/>
        <v>0.6666666666666666</v>
      </c>
      <c r="T74" s="24"/>
      <c r="U74" s="13"/>
      <c r="V74" s="25" t="e">
        <f t="shared" si="31"/>
        <v>#DIV/0!</v>
      </c>
      <c r="W74" s="13"/>
      <c r="X74" s="25" t="e">
        <f t="shared" si="32"/>
        <v>#DIV/0!</v>
      </c>
      <c r="Y74" s="13"/>
      <c r="Z74" s="26" t="e">
        <f t="shared" si="33"/>
        <v>#DIV/0!</v>
      </c>
      <c r="AA74" s="13"/>
      <c r="AB74" s="26" t="e">
        <f t="shared" si="34"/>
        <v>#DIV/0!</v>
      </c>
      <c r="AC74" s="27">
        <f t="shared" si="35"/>
        <v>0.6666666666666666</v>
      </c>
      <c r="AD74" s="28">
        <f t="shared" si="36"/>
        <v>0.5454545454545454</v>
      </c>
      <c r="AE74" s="29"/>
    </row>
    <row r="75" spans="1:31" ht="20.25" customHeight="1">
      <c r="A75" s="9">
        <v>9</v>
      </c>
      <c r="B75" s="30" t="s">
        <v>28</v>
      </c>
      <c r="C75" s="11">
        <v>3</v>
      </c>
      <c r="D75" s="31"/>
      <c r="E75" s="32"/>
      <c r="F75" s="33">
        <v>4</v>
      </c>
      <c r="G75" s="33">
        <v>4</v>
      </c>
      <c r="H75" s="34">
        <f t="shared" si="37"/>
        <v>0.1212121212121212</v>
      </c>
      <c r="I75" s="35">
        <f t="shared" si="26"/>
        <v>4</v>
      </c>
      <c r="J75" s="36"/>
      <c r="K75" s="37">
        <v>4</v>
      </c>
      <c r="L75" s="37">
        <f t="shared" si="38"/>
        <v>4</v>
      </c>
      <c r="M75" s="37"/>
      <c r="N75" s="172">
        <f t="shared" si="27"/>
        <v>0.1212121212121212</v>
      </c>
      <c r="O75" s="173"/>
      <c r="P75" s="38">
        <f t="shared" si="28"/>
        <v>0</v>
      </c>
      <c r="Q75" s="39"/>
      <c r="R75" s="40">
        <f t="shared" si="29"/>
        <v>0</v>
      </c>
      <c r="S75" s="41">
        <f t="shared" si="30"/>
        <v>0</v>
      </c>
      <c r="T75" s="24"/>
      <c r="U75" s="13"/>
      <c r="V75" s="25" t="e">
        <f t="shared" si="31"/>
        <v>#DIV/0!</v>
      </c>
      <c r="W75" s="13"/>
      <c r="X75" s="25" t="e">
        <f t="shared" si="32"/>
        <v>#DIV/0!</v>
      </c>
      <c r="Y75" s="13"/>
      <c r="Z75" s="26" t="e">
        <f t="shared" si="33"/>
        <v>#DIV/0!</v>
      </c>
      <c r="AA75" s="13"/>
      <c r="AB75" s="26" t="e">
        <f t="shared" si="34"/>
        <v>#DIV/0!</v>
      </c>
      <c r="AC75" s="27">
        <f t="shared" si="35"/>
        <v>1</v>
      </c>
      <c r="AD75" s="28">
        <f t="shared" si="36"/>
        <v>1</v>
      </c>
      <c r="AE75" s="29"/>
    </row>
    <row r="76" spans="1:31" ht="20.25" customHeight="1">
      <c r="A76" s="9">
        <v>10</v>
      </c>
      <c r="B76" s="30" t="s">
        <v>19</v>
      </c>
      <c r="C76" s="11">
        <v>3</v>
      </c>
      <c r="D76" s="31"/>
      <c r="E76" s="32"/>
      <c r="F76" s="33">
        <v>52</v>
      </c>
      <c r="G76" s="33">
        <v>51</v>
      </c>
      <c r="H76" s="34">
        <f t="shared" si="37"/>
        <v>1.5757575757575757</v>
      </c>
      <c r="I76" s="35">
        <f t="shared" si="26"/>
        <v>52</v>
      </c>
      <c r="J76" s="36">
        <v>26</v>
      </c>
      <c r="K76" s="37">
        <v>11</v>
      </c>
      <c r="L76" s="37">
        <f t="shared" si="38"/>
        <v>37</v>
      </c>
      <c r="M76" s="37"/>
      <c r="N76" s="172">
        <f t="shared" si="27"/>
        <v>1.1212121212121213</v>
      </c>
      <c r="O76" s="173"/>
      <c r="P76" s="38">
        <f t="shared" si="28"/>
        <v>15</v>
      </c>
      <c r="Q76" s="39"/>
      <c r="R76" s="40">
        <f t="shared" si="29"/>
        <v>5</v>
      </c>
      <c r="S76" s="41">
        <f t="shared" si="30"/>
        <v>0</v>
      </c>
      <c r="T76" s="24"/>
      <c r="U76" s="13"/>
      <c r="V76" s="25" t="e">
        <f t="shared" si="31"/>
        <v>#DIV/0!</v>
      </c>
      <c r="W76" s="13"/>
      <c r="X76" s="25" t="e">
        <f t="shared" si="32"/>
        <v>#DIV/0!</v>
      </c>
      <c r="Y76" s="13"/>
      <c r="Z76" s="26" t="e">
        <f t="shared" si="33"/>
        <v>#DIV/0!</v>
      </c>
      <c r="AA76" s="13"/>
      <c r="AB76" s="26" t="e">
        <f t="shared" si="34"/>
        <v>#DIV/0!</v>
      </c>
      <c r="AC76" s="27">
        <f t="shared" si="35"/>
        <v>0.7115384615384616</v>
      </c>
      <c r="AD76" s="28">
        <f t="shared" si="36"/>
        <v>0.7115384615384616</v>
      </c>
      <c r="AE76" s="29"/>
    </row>
    <row r="77" spans="1:31" ht="20.25" customHeight="1">
      <c r="A77" s="9">
        <v>11</v>
      </c>
      <c r="B77" s="30" t="s">
        <v>39</v>
      </c>
      <c r="C77" s="11">
        <v>2</v>
      </c>
      <c r="D77" s="31">
        <v>14</v>
      </c>
      <c r="E77" s="32">
        <v>1</v>
      </c>
      <c r="F77" s="33">
        <v>46</v>
      </c>
      <c r="G77" s="33">
        <v>46</v>
      </c>
      <c r="H77" s="34">
        <f t="shared" si="37"/>
        <v>2.090909090909091</v>
      </c>
      <c r="I77" s="35">
        <f t="shared" si="26"/>
        <v>60</v>
      </c>
      <c r="J77" s="36">
        <v>32</v>
      </c>
      <c r="K77" s="37">
        <v>13</v>
      </c>
      <c r="L77" s="37">
        <f t="shared" si="38"/>
        <v>45</v>
      </c>
      <c r="M77" s="37"/>
      <c r="N77" s="172">
        <f t="shared" si="27"/>
        <v>2.0454545454545454</v>
      </c>
      <c r="O77" s="173"/>
      <c r="P77" s="38">
        <f t="shared" si="28"/>
        <v>15</v>
      </c>
      <c r="Q77" s="39">
        <v>1</v>
      </c>
      <c r="R77" s="40">
        <f t="shared" si="29"/>
        <v>7.5</v>
      </c>
      <c r="S77" s="41">
        <f t="shared" si="30"/>
        <v>0.5</v>
      </c>
      <c r="T77" s="24"/>
      <c r="U77" s="13"/>
      <c r="V77" s="25" t="e">
        <f t="shared" si="31"/>
        <v>#DIV/0!</v>
      </c>
      <c r="W77" s="13"/>
      <c r="X77" s="25" t="e">
        <f t="shared" si="32"/>
        <v>#DIV/0!</v>
      </c>
      <c r="Y77" s="13"/>
      <c r="Z77" s="26" t="e">
        <f t="shared" si="33"/>
        <v>#DIV/0!</v>
      </c>
      <c r="AA77" s="13"/>
      <c r="AB77" s="26" t="e">
        <f t="shared" si="34"/>
        <v>#DIV/0!</v>
      </c>
      <c r="AC77" s="27">
        <f t="shared" si="35"/>
        <v>0.9782608695652174</v>
      </c>
      <c r="AD77" s="28">
        <f t="shared" si="36"/>
        <v>0.75</v>
      </c>
      <c r="AE77" s="29"/>
    </row>
    <row r="78" spans="1:31" ht="20.25" customHeight="1">
      <c r="A78" s="9">
        <v>12</v>
      </c>
      <c r="B78" s="30" t="s">
        <v>31</v>
      </c>
      <c r="C78" s="11">
        <v>1</v>
      </c>
      <c r="D78" s="31">
        <v>1</v>
      </c>
      <c r="E78" s="32"/>
      <c r="F78" s="33">
        <v>153</v>
      </c>
      <c r="G78" s="33">
        <v>153</v>
      </c>
      <c r="H78" s="34">
        <f t="shared" si="37"/>
        <v>13.909090909090908</v>
      </c>
      <c r="I78" s="35">
        <f t="shared" si="26"/>
        <v>154</v>
      </c>
      <c r="J78" s="36">
        <v>146</v>
      </c>
      <c r="K78" s="37">
        <v>6</v>
      </c>
      <c r="L78" s="37">
        <f t="shared" si="38"/>
        <v>152</v>
      </c>
      <c r="M78" s="37"/>
      <c r="N78" s="172">
        <f t="shared" si="27"/>
        <v>13.818181818181818</v>
      </c>
      <c r="O78" s="173"/>
      <c r="P78" s="38">
        <f t="shared" si="28"/>
        <v>2</v>
      </c>
      <c r="Q78" s="39"/>
      <c r="R78" s="40">
        <f t="shared" si="29"/>
        <v>2</v>
      </c>
      <c r="S78" s="41">
        <f t="shared" si="30"/>
        <v>0</v>
      </c>
      <c r="T78" s="24"/>
      <c r="U78" s="13"/>
      <c r="V78" s="25" t="e">
        <f t="shared" si="31"/>
        <v>#DIV/0!</v>
      </c>
      <c r="W78" s="13"/>
      <c r="X78" s="25" t="e">
        <f t="shared" si="32"/>
        <v>#DIV/0!</v>
      </c>
      <c r="Y78" s="13"/>
      <c r="Z78" s="26" t="e">
        <f t="shared" si="33"/>
        <v>#DIV/0!</v>
      </c>
      <c r="AA78" s="13"/>
      <c r="AB78" s="26" t="e">
        <f t="shared" si="34"/>
        <v>#DIV/0!</v>
      </c>
      <c r="AC78" s="27">
        <f t="shared" si="35"/>
        <v>0.9934640522875817</v>
      </c>
      <c r="AD78" s="28">
        <f t="shared" si="36"/>
        <v>0.987012987012987</v>
      </c>
      <c r="AE78" s="29"/>
    </row>
    <row r="79" spans="1:31" ht="20.25" customHeight="1">
      <c r="A79" s="9">
        <v>13</v>
      </c>
      <c r="B79" s="30" t="s">
        <v>37</v>
      </c>
      <c r="C79" s="11">
        <v>1</v>
      </c>
      <c r="D79" s="31"/>
      <c r="E79" s="32"/>
      <c r="F79" s="33">
        <v>1</v>
      </c>
      <c r="G79" s="33">
        <v>1</v>
      </c>
      <c r="H79" s="34">
        <f t="shared" si="37"/>
        <v>0.09090909090909091</v>
      </c>
      <c r="I79" s="35">
        <f t="shared" si="26"/>
        <v>1</v>
      </c>
      <c r="J79" s="36"/>
      <c r="K79" s="37"/>
      <c r="L79" s="37">
        <f t="shared" si="38"/>
        <v>0</v>
      </c>
      <c r="M79" s="37"/>
      <c r="N79" s="172">
        <f t="shared" si="27"/>
        <v>0</v>
      </c>
      <c r="O79" s="173"/>
      <c r="P79" s="38">
        <f t="shared" si="28"/>
        <v>1</v>
      </c>
      <c r="Q79" s="39"/>
      <c r="R79" s="40">
        <f t="shared" si="29"/>
        <v>1</v>
      </c>
      <c r="S79" s="41">
        <f t="shared" si="30"/>
        <v>0</v>
      </c>
      <c r="T79" s="24"/>
      <c r="U79" s="13"/>
      <c r="V79" s="25" t="e">
        <f t="shared" si="31"/>
        <v>#DIV/0!</v>
      </c>
      <c r="W79" s="13"/>
      <c r="X79" s="25" t="e">
        <f t="shared" si="32"/>
        <v>#DIV/0!</v>
      </c>
      <c r="Y79" s="13"/>
      <c r="Z79" s="26" t="e">
        <f t="shared" si="33"/>
        <v>#DIV/0!</v>
      </c>
      <c r="AA79" s="13"/>
      <c r="AB79" s="26" t="e">
        <f t="shared" si="34"/>
        <v>#DIV/0!</v>
      </c>
      <c r="AC79" s="27">
        <f t="shared" si="35"/>
        <v>0</v>
      </c>
      <c r="AD79" s="28">
        <f t="shared" si="36"/>
        <v>0</v>
      </c>
      <c r="AE79" s="29"/>
    </row>
    <row r="80" spans="1:31" ht="20.25" customHeight="1">
      <c r="A80" s="9">
        <v>14</v>
      </c>
      <c r="B80" s="30" t="s">
        <v>30</v>
      </c>
      <c r="C80" s="11">
        <v>3</v>
      </c>
      <c r="D80" s="31">
        <v>78</v>
      </c>
      <c r="E80" s="32"/>
      <c r="F80" s="33">
        <v>883</v>
      </c>
      <c r="G80" s="33">
        <v>883</v>
      </c>
      <c r="H80" s="34">
        <f t="shared" si="37"/>
        <v>26.757575757575754</v>
      </c>
      <c r="I80" s="35">
        <f t="shared" si="26"/>
        <v>961</v>
      </c>
      <c r="J80" s="36">
        <v>661</v>
      </c>
      <c r="K80" s="37">
        <v>292</v>
      </c>
      <c r="L80" s="37">
        <f t="shared" si="38"/>
        <v>953</v>
      </c>
      <c r="M80" s="37"/>
      <c r="N80" s="172">
        <f t="shared" si="27"/>
        <v>28.87878787878788</v>
      </c>
      <c r="O80" s="173"/>
      <c r="P80" s="38">
        <f t="shared" si="28"/>
        <v>8</v>
      </c>
      <c r="Q80" s="39"/>
      <c r="R80" s="40">
        <f t="shared" si="29"/>
        <v>2.6666666666666665</v>
      </c>
      <c r="S80" s="41">
        <f t="shared" si="30"/>
        <v>0</v>
      </c>
      <c r="T80" s="24"/>
      <c r="U80" s="13"/>
      <c r="V80" s="25" t="e">
        <f t="shared" si="31"/>
        <v>#DIV/0!</v>
      </c>
      <c r="W80" s="13"/>
      <c r="X80" s="25" t="e">
        <f t="shared" si="32"/>
        <v>#DIV/0!</v>
      </c>
      <c r="Y80" s="13"/>
      <c r="Z80" s="26" t="e">
        <f t="shared" si="33"/>
        <v>#DIV/0!</v>
      </c>
      <c r="AA80" s="13"/>
      <c r="AB80" s="26" t="e">
        <f t="shared" si="34"/>
        <v>#DIV/0!</v>
      </c>
      <c r="AC80" s="27">
        <f t="shared" si="35"/>
        <v>1.0792751981879956</v>
      </c>
      <c r="AD80" s="28">
        <f t="shared" si="36"/>
        <v>0.991675338189386</v>
      </c>
      <c r="AE80" s="29"/>
    </row>
    <row r="81" spans="1:31" ht="20.25" customHeight="1">
      <c r="A81" s="9">
        <v>15</v>
      </c>
      <c r="B81" s="30" t="s">
        <v>40</v>
      </c>
      <c r="C81" s="11">
        <v>3</v>
      </c>
      <c r="D81" s="31">
        <v>1</v>
      </c>
      <c r="E81" s="32"/>
      <c r="F81" s="33">
        <v>95</v>
      </c>
      <c r="G81" s="33">
        <v>95</v>
      </c>
      <c r="H81" s="34">
        <f t="shared" si="37"/>
        <v>2.878787878787879</v>
      </c>
      <c r="I81" s="35">
        <f t="shared" si="26"/>
        <v>96</v>
      </c>
      <c r="J81" s="36">
        <v>76</v>
      </c>
      <c r="K81" s="37">
        <v>20</v>
      </c>
      <c r="L81" s="37">
        <f t="shared" si="38"/>
        <v>96</v>
      </c>
      <c r="M81" s="37"/>
      <c r="N81" s="172">
        <f t="shared" si="27"/>
        <v>2.909090909090909</v>
      </c>
      <c r="O81" s="173"/>
      <c r="P81" s="38">
        <f t="shared" si="28"/>
        <v>0</v>
      </c>
      <c r="Q81" s="39"/>
      <c r="R81" s="40">
        <f t="shared" si="29"/>
        <v>0</v>
      </c>
      <c r="S81" s="41">
        <f t="shared" si="30"/>
        <v>0</v>
      </c>
      <c r="T81" s="24"/>
      <c r="U81" s="13"/>
      <c r="V81" s="25" t="e">
        <f t="shared" si="31"/>
        <v>#DIV/0!</v>
      </c>
      <c r="W81" s="13"/>
      <c r="X81" s="25" t="e">
        <f t="shared" si="32"/>
        <v>#DIV/0!</v>
      </c>
      <c r="Y81" s="13"/>
      <c r="Z81" s="26" t="e">
        <f t="shared" si="33"/>
        <v>#DIV/0!</v>
      </c>
      <c r="AA81" s="13"/>
      <c r="AB81" s="26" t="e">
        <f t="shared" si="34"/>
        <v>#DIV/0!</v>
      </c>
      <c r="AC81" s="27">
        <f t="shared" si="35"/>
        <v>1.0105263157894737</v>
      </c>
      <c r="AD81" s="28">
        <f t="shared" si="36"/>
        <v>1</v>
      </c>
      <c r="AE81" s="29"/>
    </row>
    <row r="82" spans="1:31" ht="20.25" customHeight="1">
      <c r="A82" s="9">
        <v>16</v>
      </c>
      <c r="B82" s="30" t="s">
        <v>29</v>
      </c>
      <c r="C82" s="11">
        <v>1</v>
      </c>
      <c r="D82" s="31">
        <v>5</v>
      </c>
      <c r="E82" s="32"/>
      <c r="F82" s="33">
        <v>85</v>
      </c>
      <c r="G82" s="33">
        <v>83</v>
      </c>
      <c r="H82" s="34">
        <f t="shared" si="37"/>
        <v>7.7272727272727275</v>
      </c>
      <c r="I82" s="35">
        <f t="shared" si="26"/>
        <v>90</v>
      </c>
      <c r="J82" s="36">
        <v>84</v>
      </c>
      <c r="K82" s="37">
        <v>1</v>
      </c>
      <c r="L82" s="37">
        <f t="shared" si="38"/>
        <v>85</v>
      </c>
      <c r="M82" s="37"/>
      <c r="N82" s="172">
        <f t="shared" si="27"/>
        <v>7.7272727272727275</v>
      </c>
      <c r="O82" s="173"/>
      <c r="P82" s="38">
        <f t="shared" si="28"/>
        <v>5</v>
      </c>
      <c r="Q82" s="39"/>
      <c r="R82" s="40">
        <f t="shared" si="29"/>
        <v>5</v>
      </c>
      <c r="S82" s="41">
        <f t="shared" si="30"/>
        <v>0</v>
      </c>
      <c r="T82" s="24"/>
      <c r="U82" s="13"/>
      <c r="V82" s="25" t="e">
        <f t="shared" si="31"/>
        <v>#DIV/0!</v>
      </c>
      <c r="W82" s="13"/>
      <c r="X82" s="25" t="e">
        <f t="shared" si="32"/>
        <v>#DIV/0!</v>
      </c>
      <c r="Y82" s="13"/>
      <c r="Z82" s="26" t="e">
        <f t="shared" si="33"/>
        <v>#DIV/0!</v>
      </c>
      <c r="AA82" s="13"/>
      <c r="AB82" s="26" t="e">
        <f t="shared" si="34"/>
        <v>#DIV/0!</v>
      </c>
      <c r="AC82" s="27">
        <f t="shared" si="35"/>
        <v>1</v>
      </c>
      <c r="AD82" s="28">
        <f t="shared" si="36"/>
        <v>0.9444444444444444</v>
      </c>
      <c r="AE82" s="29"/>
    </row>
    <row r="83" spans="1:31" ht="20.25" customHeight="1">
      <c r="A83" s="9">
        <v>17</v>
      </c>
      <c r="B83" s="30" t="s">
        <v>32</v>
      </c>
      <c r="C83" s="11">
        <v>1</v>
      </c>
      <c r="D83" s="31">
        <v>8</v>
      </c>
      <c r="E83" s="32"/>
      <c r="F83" s="33">
        <v>27</v>
      </c>
      <c r="G83" s="33">
        <v>27</v>
      </c>
      <c r="H83" s="34">
        <f t="shared" si="37"/>
        <v>2.4545454545454546</v>
      </c>
      <c r="I83" s="35">
        <f t="shared" si="26"/>
        <v>35</v>
      </c>
      <c r="J83" s="36">
        <v>32</v>
      </c>
      <c r="K83" s="37"/>
      <c r="L83" s="37">
        <f t="shared" si="38"/>
        <v>32</v>
      </c>
      <c r="M83" s="37"/>
      <c r="N83" s="172">
        <f t="shared" si="27"/>
        <v>2.909090909090909</v>
      </c>
      <c r="O83" s="173"/>
      <c r="P83" s="38">
        <f t="shared" si="28"/>
        <v>3</v>
      </c>
      <c r="Q83" s="39"/>
      <c r="R83" s="40">
        <f t="shared" si="29"/>
        <v>3</v>
      </c>
      <c r="S83" s="41">
        <f t="shared" si="30"/>
        <v>0</v>
      </c>
      <c r="T83" s="24"/>
      <c r="U83" s="13"/>
      <c r="V83" s="25" t="e">
        <f t="shared" si="31"/>
        <v>#DIV/0!</v>
      </c>
      <c r="W83" s="13"/>
      <c r="X83" s="25" t="e">
        <f t="shared" si="32"/>
        <v>#DIV/0!</v>
      </c>
      <c r="Y83" s="13"/>
      <c r="Z83" s="26" t="e">
        <f t="shared" si="33"/>
        <v>#DIV/0!</v>
      </c>
      <c r="AA83" s="13"/>
      <c r="AB83" s="26" t="e">
        <f t="shared" si="34"/>
        <v>#DIV/0!</v>
      </c>
      <c r="AC83" s="27">
        <f t="shared" si="35"/>
        <v>1.1851851851851851</v>
      </c>
      <c r="AD83" s="28">
        <f t="shared" si="36"/>
        <v>0.9142857142857143</v>
      </c>
      <c r="AE83" s="29"/>
    </row>
    <row r="84" spans="1:31" ht="20.25" customHeight="1">
      <c r="A84" s="9">
        <v>18</v>
      </c>
      <c r="B84" s="30" t="s">
        <v>36</v>
      </c>
      <c r="C84" s="11">
        <v>1</v>
      </c>
      <c r="D84" s="31"/>
      <c r="E84" s="32"/>
      <c r="F84" s="33">
        <v>1</v>
      </c>
      <c r="G84" s="33">
        <v>1</v>
      </c>
      <c r="H84" s="34">
        <f t="shared" si="37"/>
        <v>0.09090909090909091</v>
      </c>
      <c r="I84" s="35">
        <f t="shared" si="26"/>
        <v>1</v>
      </c>
      <c r="J84" s="36"/>
      <c r="K84" s="37">
        <v>1</v>
      </c>
      <c r="L84" s="37">
        <f t="shared" si="38"/>
        <v>1</v>
      </c>
      <c r="M84" s="37"/>
      <c r="N84" s="172">
        <f t="shared" si="27"/>
        <v>0.09090909090909091</v>
      </c>
      <c r="O84" s="173"/>
      <c r="P84" s="38">
        <f t="shared" si="28"/>
        <v>0</v>
      </c>
      <c r="Q84" s="39"/>
      <c r="R84" s="40">
        <f t="shared" si="29"/>
        <v>0</v>
      </c>
      <c r="S84" s="41">
        <f t="shared" si="30"/>
        <v>0</v>
      </c>
      <c r="T84" s="24"/>
      <c r="U84" s="13"/>
      <c r="V84" s="25" t="e">
        <f t="shared" si="31"/>
        <v>#DIV/0!</v>
      </c>
      <c r="W84" s="13"/>
      <c r="X84" s="25" t="e">
        <f t="shared" si="32"/>
        <v>#DIV/0!</v>
      </c>
      <c r="Y84" s="13"/>
      <c r="Z84" s="26" t="e">
        <f t="shared" si="33"/>
        <v>#DIV/0!</v>
      </c>
      <c r="AA84" s="13"/>
      <c r="AB84" s="26" t="e">
        <f t="shared" si="34"/>
        <v>#DIV/0!</v>
      </c>
      <c r="AC84" s="27">
        <f t="shared" si="35"/>
        <v>1</v>
      </c>
      <c r="AD84" s="28">
        <f t="shared" si="36"/>
        <v>1</v>
      </c>
      <c r="AE84" s="29"/>
    </row>
    <row r="85" spans="1:31" ht="20.25" customHeight="1">
      <c r="A85" s="9">
        <v>19</v>
      </c>
      <c r="B85" s="30" t="s">
        <v>34</v>
      </c>
      <c r="C85" s="11">
        <v>1</v>
      </c>
      <c r="D85" s="31"/>
      <c r="E85" s="32"/>
      <c r="F85" s="33">
        <v>8</v>
      </c>
      <c r="G85" s="33">
        <v>7</v>
      </c>
      <c r="H85" s="34">
        <f t="shared" si="37"/>
        <v>0.7272727272727273</v>
      </c>
      <c r="I85" s="35">
        <f t="shared" si="26"/>
        <v>8</v>
      </c>
      <c r="J85" s="36">
        <v>8</v>
      </c>
      <c r="K85" s="37"/>
      <c r="L85" s="37">
        <f t="shared" si="38"/>
        <v>8</v>
      </c>
      <c r="M85" s="37"/>
      <c r="N85" s="172">
        <f t="shared" si="27"/>
        <v>0.7272727272727273</v>
      </c>
      <c r="O85" s="173"/>
      <c r="P85" s="38">
        <f t="shared" si="28"/>
        <v>0</v>
      </c>
      <c r="Q85" s="39"/>
      <c r="R85" s="40">
        <f t="shared" si="29"/>
        <v>0</v>
      </c>
      <c r="S85" s="41">
        <f t="shared" si="30"/>
        <v>0</v>
      </c>
      <c r="T85" s="24"/>
      <c r="U85" s="13"/>
      <c r="V85" s="25" t="e">
        <f t="shared" si="31"/>
        <v>#DIV/0!</v>
      </c>
      <c r="W85" s="13"/>
      <c r="X85" s="25" t="e">
        <f t="shared" si="32"/>
        <v>#DIV/0!</v>
      </c>
      <c r="Y85" s="13"/>
      <c r="Z85" s="26" t="e">
        <f t="shared" si="33"/>
        <v>#DIV/0!</v>
      </c>
      <c r="AA85" s="13"/>
      <c r="AB85" s="26" t="e">
        <f t="shared" si="34"/>
        <v>#DIV/0!</v>
      </c>
      <c r="AC85" s="27">
        <f t="shared" si="35"/>
        <v>1</v>
      </c>
      <c r="AD85" s="28">
        <f t="shared" si="36"/>
        <v>1</v>
      </c>
      <c r="AE85" s="29"/>
    </row>
    <row r="86" spans="1:31" ht="20.25" customHeight="1">
      <c r="A86" s="9">
        <v>20</v>
      </c>
      <c r="B86" s="30" t="s">
        <v>48</v>
      </c>
      <c r="C86" s="11">
        <v>1</v>
      </c>
      <c r="D86" s="31"/>
      <c r="E86" s="32"/>
      <c r="F86" s="33">
        <v>1</v>
      </c>
      <c r="G86" s="33">
        <v>1</v>
      </c>
      <c r="H86" s="34">
        <f t="shared" si="37"/>
        <v>0.09090909090909091</v>
      </c>
      <c r="I86" s="35">
        <f t="shared" si="26"/>
        <v>1</v>
      </c>
      <c r="J86" s="36">
        <v>1</v>
      </c>
      <c r="K86" s="37"/>
      <c r="L86" s="37">
        <f t="shared" si="38"/>
        <v>1</v>
      </c>
      <c r="M86" s="37"/>
      <c r="N86" s="172">
        <f t="shared" si="27"/>
        <v>0.09090909090909091</v>
      </c>
      <c r="O86" s="173"/>
      <c r="P86" s="38">
        <f t="shared" si="28"/>
        <v>0</v>
      </c>
      <c r="Q86" s="39"/>
      <c r="R86" s="40">
        <f t="shared" si="29"/>
        <v>0</v>
      </c>
      <c r="S86" s="41">
        <f t="shared" si="30"/>
        <v>0</v>
      </c>
      <c r="T86" s="24"/>
      <c r="U86" s="13"/>
      <c r="V86" s="25" t="e">
        <f t="shared" si="31"/>
        <v>#DIV/0!</v>
      </c>
      <c r="W86" s="13"/>
      <c r="X86" s="25" t="e">
        <f t="shared" si="32"/>
        <v>#DIV/0!</v>
      </c>
      <c r="Y86" s="13"/>
      <c r="Z86" s="26" t="e">
        <f t="shared" si="33"/>
        <v>#DIV/0!</v>
      </c>
      <c r="AA86" s="13"/>
      <c r="AB86" s="26" t="e">
        <f t="shared" si="34"/>
        <v>#DIV/0!</v>
      </c>
      <c r="AC86" s="27">
        <f t="shared" si="35"/>
        <v>1</v>
      </c>
      <c r="AD86" s="28">
        <f t="shared" si="36"/>
        <v>1</v>
      </c>
      <c r="AE86" s="29"/>
    </row>
    <row r="87" spans="1:31" ht="20.25" customHeight="1" thickBot="1">
      <c r="A87" s="9">
        <v>21</v>
      </c>
      <c r="B87" s="30" t="s">
        <v>27</v>
      </c>
      <c r="C87" s="11">
        <v>1</v>
      </c>
      <c r="D87" s="31">
        <v>1</v>
      </c>
      <c r="E87" s="32"/>
      <c r="F87" s="33">
        <v>15</v>
      </c>
      <c r="G87" s="33">
        <v>15</v>
      </c>
      <c r="H87" s="34">
        <f t="shared" si="37"/>
        <v>1.3636363636363635</v>
      </c>
      <c r="I87" s="35">
        <f t="shared" si="26"/>
        <v>16</v>
      </c>
      <c r="J87" s="36">
        <v>4</v>
      </c>
      <c r="K87" s="37">
        <v>1</v>
      </c>
      <c r="L87" s="37">
        <f t="shared" si="38"/>
        <v>5</v>
      </c>
      <c r="M87" s="37"/>
      <c r="N87" s="172">
        <f t="shared" si="27"/>
        <v>0.45454545454545453</v>
      </c>
      <c r="O87" s="173"/>
      <c r="P87" s="38">
        <f t="shared" si="28"/>
        <v>11</v>
      </c>
      <c r="Q87" s="39"/>
      <c r="R87" s="40">
        <f t="shared" si="29"/>
        <v>11</v>
      </c>
      <c r="S87" s="41">
        <f t="shared" si="30"/>
        <v>0</v>
      </c>
      <c r="T87" s="24"/>
      <c r="U87" s="13"/>
      <c r="V87" s="25" t="e">
        <f t="shared" si="31"/>
        <v>#DIV/0!</v>
      </c>
      <c r="W87" s="13"/>
      <c r="X87" s="25" t="e">
        <f t="shared" si="32"/>
        <v>#DIV/0!</v>
      </c>
      <c r="Y87" s="13"/>
      <c r="Z87" s="26" t="e">
        <f t="shared" si="33"/>
        <v>#DIV/0!</v>
      </c>
      <c r="AA87" s="13"/>
      <c r="AB87" s="26" t="e">
        <f t="shared" si="34"/>
        <v>#DIV/0!</v>
      </c>
      <c r="AC87" s="27">
        <f t="shared" si="35"/>
        <v>0.3333333333333333</v>
      </c>
      <c r="AD87" s="28">
        <f t="shared" si="36"/>
        <v>0.3125</v>
      </c>
      <c r="AE87" s="29"/>
    </row>
    <row r="88" spans="1:31" ht="20.25" customHeight="1" thickBot="1" thickTop="1">
      <c r="A88" s="150" t="s">
        <v>12</v>
      </c>
      <c r="B88" s="151"/>
      <c r="C88" s="42">
        <v>7</v>
      </c>
      <c r="D88" s="43">
        <f>SUM(D67:D87)</f>
        <v>267</v>
      </c>
      <c r="E88" s="44">
        <f>SUM(E67:E87)</f>
        <v>14</v>
      </c>
      <c r="F88" s="45">
        <f>SUM(F67:F87)</f>
        <v>2726</v>
      </c>
      <c r="G88" s="45">
        <f>SUM(G67:G87)</f>
        <v>2099</v>
      </c>
      <c r="H88" s="46">
        <f t="shared" si="37"/>
        <v>35.4025974025974</v>
      </c>
      <c r="I88" s="47">
        <f>SUM(D88,F88)</f>
        <v>2993</v>
      </c>
      <c r="J88" s="48">
        <f>SUM(J67:J87)</f>
        <v>2147</v>
      </c>
      <c r="K88" s="49">
        <f>SUM(K67:K87)</f>
        <v>543</v>
      </c>
      <c r="L88" s="49">
        <f>SUM(L67:L87)</f>
        <v>2690</v>
      </c>
      <c r="M88" s="49">
        <f>SUM(M67:M87)</f>
        <v>4</v>
      </c>
      <c r="N88" s="152">
        <f t="shared" si="27"/>
        <v>34.935064935064936</v>
      </c>
      <c r="O88" s="153"/>
      <c r="P88" s="50">
        <f t="shared" si="28"/>
        <v>303</v>
      </c>
      <c r="Q88" s="51">
        <f>SUM(Q67:Q87)</f>
        <v>23</v>
      </c>
      <c r="R88" s="52">
        <f t="shared" si="29"/>
        <v>43.285714285714285</v>
      </c>
      <c r="S88" s="53">
        <f t="shared" si="30"/>
        <v>3.2857142857142856</v>
      </c>
      <c r="T88" s="54">
        <v>96</v>
      </c>
      <c r="U88" s="43">
        <v>55</v>
      </c>
      <c r="V88" s="55">
        <f>((U88/T88)*100/100)</f>
        <v>0.5729166666666666</v>
      </c>
      <c r="W88" s="43">
        <v>18</v>
      </c>
      <c r="X88" s="55">
        <f>((W88/T88)*100/100)</f>
        <v>0.1875</v>
      </c>
      <c r="Y88" s="62">
        <v>23</v>
      </c>
      <c r="Z88" s="55">
        <f>((Y88/T88)*100/100)</f>
        <v>0.23958333333333337</v>
      </c>
      <c r="AA88" s="43"/>
      <c r="AB88" s="56">
        <f>((AA88/T88)*100/100)</f>
        <v>0</v>
      </c>
      <c r="AC88" s="57">
        <f t="shared" si="35"/>
        <v>0.9867938371239912</v>
      </c>
      <c r="AD88" s="58">
        <f t="shared" si="36"/>
        <v>0.8987637821583695</v>
      </c>
      <c r="AE88" s="59"/>
    </row>
    <row r="95" spans="1:31" ht="18.75">
      <c r="A95" s="1" t="s">
        <v>0</v>
      </c>
      <c r="B95" s="2"/>
      <c r="C95" s="3"/>
      <c r="D95" s="1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5"/>
      <c r="Q95" s="2"/>
      <c r="R95" s="3"/>
      <c r="S95" s="3"/>
      <c r="T95" s="2"/>
      <c r="U95" s="2"/>
      <c r="V95" s="2"/>
      <c r="W95" s="2"/>
      <c r="X95" s="2"/>
      <c r="Y95" s="2"/>
      <c r="Z95" s="2"/>
      <c r="AA95" s="2"/>
      <c r="AB95" s="2"/>
      <c r="AC95" s="1" t="s">
        <v>1</v>
      </c>
      <c r="AD95" s="1"/>
      <c r="AE95" s="1"/>
    </row>
    <row r="96" spans="1:31" ht="15.75">
      <c r="A96" s="1" t="s">
        <v>49</v>
      </c>
      <c r="B96" s="2"/>
      <c r="C96" s="6"/>
      <c r="D96" s="7"/>
      <c r="E96" s="7"/>
      <c r="F96" s="7"/>
      <c r="G96" s="7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.75">
      <c r="A97" s="1" t="s">
        <v>14</v>
      </c>
      <c r="B97" s="2" t="s">
        <v>16</v>
      </c>
      <c r="C97" s="4"/>
      <c r="D97" s="1"/>
      <c r="E97" s="1"/>
      <c r="F97" s="1"/>
      <c r="G97" s="1"/>
      <c r="H97" s="1"/>
      <c r="I97" s="1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21" thickBot="1">
      <c r="A98" s="8"/>
      <c r="B98" s="154" t="s">
        <v>50</v>
      </c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</row>
    <row r="99" spans="1:31" s="73" customFormat="1" ht="15.75" customHeight="1">
      <c r="A99" s="123" t="s">
        <v>56</v>
      </c>
      <c r="B99" s="155" t="s">
        <v>57</v>
      </c>
      <c r="C99" s="158" t="s">
        <v>58</v>
      </c>
      <c r="D99" s="161" t="s">
        <v>59</v>
      </c>
      <c r="E99" s="162"/>
      <c r="F99" s="165" t="s">
        <v>60</v>
      </c>
      <c r="G99" s="166"/>
      <c r="H99" s="169" t="s">
        <v>61</v>
      </c>
      <c r="I99" s="169" t="s">
        <v>62</v>
      </c>
      <c r="J99" s="174" t="s">
        <v>63</v>
      </c>
      <c r="K99" s="186"/>
      <c r="L99" s="186"/>
      <c r="M99" s="175"/>
      <c r="N99" s="174" t="s">
        <v>64</v>
      </c>
      <c r="O99" s="175"/>
      <c r="P99" s="174" t="s">
        <v>65</v>
      </c>
      <c r="Q99" s="175"/>
      <c r="R99" s="174" t="s">
        <v>66</v>
      </c>
      <c r="S99" s="175"/>
      <c r="T99" s="178" t="s">
        <v>2</v>
      </c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80"/>
    </row>
    <row r="100" spans="1:31" s="73" customFormat="1" ht="41.25" customHeight="1">
      <c r="A100" s="124"/>
      <c r="B100" s="156"/>
      <c r="C100" s="159"/>
      <c r="D100" s="163"/>
      <c r="E100" s="164"/>
      <c r="F100" s="167"/>
      <c r="G100" s="168"/>
      <c r="H100" s="170"/>
      <c r="I100" s="170"/>
      <c r="J100" s="176"/>
      <c r="K100" s="187"/>
      <c r="L100" s="187"/>
      <c r="M100" s="177"/>
      <c r="N100" s="176"/>
      <c r="O100" s="177"/>
      <c r="P100" s="176"/>
      <c r="Q100" s="177"/>
      <c r="R100" s="176"/>
      <c r="S100" s="177"/>
      <c r="T100" s="181" t="s">
        <v>67</v>
      </c>
      <c r="U100" s="182" t="s">
        <v>68</v>
      </c>
      <c r="V100" s="182"/>
      <c r="W100" s="182" t="s">
        <v>69</v>
      </c>
      <c r="X100" s="182"/>
      <c r="Y100" s="182" t="s">
        <v>70</v>
      </c>
      <c r="Z100" s="182"/>
      <c r="AA100" s="183" t="s">
        <v>71</v>
      </c>
      <c r="AB100" s="182"/>
      <c r="AC100" s="184" t="s">
        <v>72</v>
      </c>
      <c r="AD100" s="184" t="s">
        <v>73</v>
      </c>
      <c r="AE100" s="74" t="s">
        <v>74</v>
      </c>
    </row>
    <row r="101" spans="1:31" s="73" customFormat="1" ht="94.5" customHeight="1" thickBot="1">
      <c r="A101" s="94"/>
      <c r="B101" s="157"/>
      <c r="C101" s="160"/>
      <c r="D101" s="75" t="s">
        <v>3</v>
      </c>
      <c r="E101" s="76" t="s">
        <v>4</v>
      </c>
      <c r="F101" s="75" t="s">
        <v>3</v>
      </c>
      <c r="G101" s="76" t="s">
        <v>5</v>
      </c>
      <c r="H101" s="171"/>
      <c r="I101" s="171"/>
      <c r="J101" s="75" t="s">
        <v>6</v>
      </c>
      <c r="K101" s="77" t="s">
        <v>7</v>
      </c>
      <c r="L101" s="77" t="s">
        <v>13</v>
      </c>
      <c r="M101" s="76" t="s">
        <v>8</v>
      </c>
      <c r="N101" s="188"/>
      <c r="O101" s="189"/>
      <c r="P101" s="75" t="s">
        <v>9</v>
      </c>
      <c r="Q101" s="76" t="s">
        <v>10</v>
      </c>
      <c r="R101" s="75" t="s">
        <v>3</v>
      </c>
      <c r="S101" s="76" t="s">
        <v>4</v>
      </c>
      <c r="T101" s="94"/>
      <c r="U101" s="79" t="s">
        <v>75</v>
      </c>
      <c r="V101" s="79" t="s">
        <v>11</v>
      </c>
      <c r="W101" s="79" t="s">
        <v>75</v>
      </c>
      <c r="X101" s="79" t="s">
        <v>11</v>
      </c>
      <c r="Y101" s="79" t="s">
        <v>75</v>
      </c>
      <c r="Z101" s="79" t="s">
        <v>11</v>
      </c>
      <c r="AA101" s="79" t="s">
        <v>75</v>
      </c>
      <c r="AB101" s="79" t="s">
        <v>11</v>
      </c>
      <c r="AC101" s="185"/>
      <c r="AD101" s="185"/>
      <c r="AE101" s="78" t="s">
        <v>11</v>
      </c>
    </row>
    <row r="102" spans="1:31" ht="24" customHeight="1" thickTop="1">
      <c r="A102" s="9">
        <v>1</v>
      </c>
      <c r="B102" s="10" t="s">
        <v>20</v>
      </c>
      <c r="C102" s="11">
        <v>1</v>
      </c>
      <c r="D102" s="12">
        <v>22</v>
      </c>
      <c r="E102" s="13">
        <v>6</v>
      </c>
      <c r="F102" s="14">
        <v>75</v>
      </c>
      <c r="G102" s="15">
        <v>75</v>
      </c>
      <c r="H102" s="16">
        <f>SUM(F102/C102)/11</f>
        <v>6.818181818181818</v>
      </c>
      <c r="I102" s="17">
        <f aca="true" t="shared" si="39" ref="I102:I114">SUM(D102,F102)</f>
        <v>97</v>
      </c>
      <c r="J102" s="18">
        <v>72</v>
      </c>
      <c r="K102" s="19">
        <v>5</v>
      </c>
      <c r="L102" s="19">
        <f>SUM(J102:K102)</f>
        <v>77</v>
      </c>
      <c r="M102" s="19">
        <v>9</v>
      </c>
      <c r="N102" s="190">
        <f aca="true" t="shared" si="40" ref="N102:N115">SUM((J102+K102)/C102)/11</f>
        <v>7</v>
      </c>
      <c r="O102" s="191"/>
      <c r="P102" s="20">
        <f aca="true" t="shared" si="41" ref="P102:P115">SUM(I102-J102-K102)</f>
        <v>20</v>
      </c>
      <c r="Q102" s="21">
        <v>1</v>
      </c>
      <c r="R102" s="22">
        <f aca="true" t="shared" si="42" ref="R102:R115">P102/C102</f>
        <v>20</v>
      </c>
      <c r="S102" s="23">
        <f aca="true" t="shared" si="43" ref="S102:S115">SUM(Q102/C102)</f>
        <v>1</v>
      </c>
      <c r="T102" s="24"/>
      <c r="U102" s="13"/>
      <c r="V102" s="25" t="e">
        <f aca="true" t="shared" si="44" ref="V102:V114">((U102/T102)*100/100)</f>
        <v>#DIV/0!</v>
      </c>
      <c r="W102" s="13"/>
      <c r="X102" s="25" t="e">
        <f aca="true" t="shared" si="45" ref="X102:X114">((W102/T102)*100/100)</f>
        <v>#DIV/0!</v>
      </c>
      <c r="Y102" s="13"/>
      <c r="Z102" s="26" t="e">
        <f aca="true" t="shared" si="46" ref="Z102:Z114">((Y102/T102)*100/100)</f>
        <v>#DIV/0!</v>
      </c>
      <c r="AA102" s="13"/>
      <c r="AB102" s="26" t="e">
        <f aca="true" t="shared" si="47" ref="AB102:AB114">((AA102/T102)*100/100)</f>
        <v>#DIV/0!</v>
      </c>
      <c r="AC102" s="27">
        <f aca="true" t="shared" si="48" ref="AC102:AC115">SUM(J102:K102)/F102</f>
        <v>1.0266666666666666</v>
      </c>
      <c r="AD102" s="28">
        <f aca="true" t="shared" si="49" ref="AD102:AD115">SUM(J102:K102)/I102</f>
        <v>0.7938144329896907</v>
      </c>
      <c r="AE102" s="29"/>
    </row>
    <row r="103" spans="1:31" ht="24" customHeight="1">
      <c r="A103" s="9">
        <v>2</v>
      </c>
      <c r="B103" s="30" t="s">
        <v>22</v>
      </c>
      <c r="C103" s="11">
        <v>1</v>
      </c>
      <c r="D103" s="31">
        <v>2</v>
      </c>
      <c r="E103" s="32"/>
      <c r="F103" s="33">
        <v>20</v>
      </c>
      <c r="G103" s="33">
        <v>20</v>
      </c>
      <c r="H103" s="34">
        <f aca="true" t="shared" si="50" ref="H103:H115">SUM(F103/C103)/11</f>
        <v>1.8181818181818181</v>
      </c>
      <c r="I103" s="35">
        <f t="shared" si="39"/>
        <v>22</v>
      </c>
      <c r="J103" s="36">
        <v>17</v>
      </c>
      <c r="K103" s="37">
        <v>4</v>
      </c>
      <c r="L103" s="37">
        <f aca="true" t="shared" si="51" ref="L103:L114">SUM(J103:K103)</f>
        <v>21</v>
      </c>
      <c r="M103" s="37"/>
      <c r="N103" s="172">
        <f t="shared" si="40"/>
        <v>1.9090909090909092</v>
      </c>
      <c r="O103" s="173"/>
      <c r="P103" s="38">
        <f t="shared" si="41"/>
        <v>1</v>
      </c>
      <c r="Q103" s="39"/>
      <c r="R103" s="40">
        <f t="shared" si="42"/>
        <v>1</v>
      </c>
      <c r="S103" s="41">
        <f t="shared" si="43"/>
        <v>0</v>
      </c>
      <c r="T103" s="24"/>
      <c r="U103" s="13"/>
      <c r="V103" s="25" t="e">
        <f t="shared" si="44"/>
        <v>#DIV/0!</v>
      </c>
      <c r="W103" s="13"/>
      <c r="X103" s="25" t="e">
        <f t="shared" si="45"/>
        <v>#DIV/0!</v>
      </c>
      <c r="Y103" s="13"/>
      <c r="Z103" s="26" t="e">
        <f t="shared" si="46"/>
        <v>#DIV/0!</v>
      </c>
      <c r="AA103" s="13"/>
      <c r="AB103" s="26" t="e">
        <f t="shared" si="47"/>
        <v>#DIV/0!</v>
      </c>
      <c r="AC103" s="27">
        <f t="shared" si="48"/>
        <v>1.05</v>
      </c>
      <c r="AD103" s="28">
        <f t="shared" si="49"/>
        <v>0.9545454545454546</v>
      </c>
      <c r="AE103" s="29"/>
    </row>
    <row r="104" spans="1:31" ht="24" customHeight="1">
      <c r="A104" s="9">
        <v>3</v>
      </c>
      <c r="B104" s="30" t="s">
        <v>51</v>
      </c>
      <c r="C104" s="11">
        <v>1</v>
      </c>
      <c r="D104" s="31"/>
      <c r="E104" s="32"/>
      <c r="F104" s="33">
        <v>266</v>
      </c>
      <c r="G104" s="33">
        <v>266</v>
      </c>
      <c r="H104" s="34">
        <f t="shared" si="50"/>
        <v>24.181818181818183</v>
      </c>
      <c r="I104" s="35">
        <f t="shared" si="39"/>
        <v>266</v>
      </c>
      <c r="J104" s="36">
        <v>259</v>
      </c>
      <c r="K104" s="37"/>
      <c r="L104" s="37">
        <f t="shared" si="51"/>
        <v>259</v>
      </c>
      <c r="M104" s="37"/>
      <c r="N104" s="172">
        <f t="shared" si="40"/>
        <v>23.545454545454547</v>
      </c>
      <c r="O104" s="173"/>
      <c r="P104" s="38">
        <f t="shared" si="41"/>
        <v>7</v>
      </c>
      <c r="Q104" s="39"/>
      <c r="R104" s="40">
        <f t="shared" si="42"/>
        <v>7</v>
      </c>
      <c r="S104" s="41">
        <f t="shared" si="43"/>
        <v>0</v>
      </c>
      <c r="T104" s="24"/>
      <c r="U104" s="13"/>
      <c r="V104" s="25" t="e">
        <f t="shared" si="44"/>
        <v>#DIV/0!</v>
      </c>
      <c r="W104" s="13"/>
      <c r="X104" s="25" t="e">
        <f t="shared" si="45"/>
        <v>#DIV/0!</v>
      </c>
      <c r="Y104" s="13"/>
      <c r="Z104" s="26" t="e">
        <f t="shared" si="46"/>
        <v>#DIV/0!</v>
      </c>
      <c r="AA104" s="13"/>
      <c r="AB104" s="26" t="e">
        <f t="shared" si="47"/>
        <v>#DIV/0!</v>
      </c>
      <c r="AC104" s="27">
        <f t="shared" si="48"/>
        <v>0.9736842105263158</v>
      </c>
      <c r="AD104" s="28">
        <f t="shared" si="49"/>
        <v>0.9736842105263158</v>
      </c>
      <c r="AE104" s="29"/>
    </row>
    <row r="105" spans="1:31" ht="24" customHeight="1">
      <c r="A105" s="9">
        <v>4</v>
      </c>
      <c r="B105" s="30" t="s">
        <v>21</v>
      </c>
      <c r="C105" s="11">
        <v>2</v>
      </c>
      <c r="D105" s="31">
        <v>69</v>
      </c>
      <c r="E105" s="32">
        <v>23</v>
      </c>
      <c r="F105" s="33">
        <v>101</v>
      </c>
      <c r="G105" s="33">
        <v>76</v>
      </c>
      <c r="H105" s="34">
        <f t="shared" si="50"/>
        <v>4.590909090909091</v>
      </c>
      <c r="I105" s="35">
        <f t="shared" si="39"/>
        <v>170</v>
      </c>
      <c r="J105" s="36">
        <v>78</v>
      </c>
      <c r="K105" s="37">
        <v>14</v>
      </c>
      <c r="L105" s="37">
        <f t="shared" si="51"/>
        <v>92</v>
      </c>
      <c r="M105" s="37">
        <v>15</v>
      </c>
      <c r="N105" s="172">
        <f t="shared" si="40"/>
        <v>4.181818181818182</v>
      </c>
      <c r="O105" s="173"/>
      <c r="P105" s="38">
        <f t="shared" si="41"/>
        <v>78</v>
      </c>
      <c r="Q105" s="39">
        <v>21</v>
      </c>
      <c r="R105" s="40">
        <f t="shared" si="42"/>
        <v>39</v>
      </c>
      <c r="S105" s="41">
        <f t="shared" si="43"/>
        <v>10.5</v>
      </c>
      <c r="T105" s="24">
        <v>33</v>
      </c>
      <c r="U105" s="13">
        <v>23</v>
      </c>
      <c r="V105" s="25">
        <f t="shared" si="44"/>
        <v>0.696969696969697</v>
      </c>
      <c r="W105" s="13">
        <v>3</v>
      </c>
      <c r="X105" s="25">
        <f t="shared" si="45"/>
        <v>0.09090909090909091</v>
      </c>
      <c r="Y105" s="13">
        <v>4</v>
      </c>
      <c r="Z105" s="26">
        <f t="shared" si="46"/>
        <v>0.12121212121212122</v>
      </c>
      <c r="AA105" s="13">
        <v>3</v>
      </c>
      <c r="AB105" s="26">
        <f t="shared" si="47"/>
        <v>0.09090909090909091</v>
      </c>
      <c r="AC105" s="27">
        <f t="shared" si="48"/>
        <v>0.9108910891089109</v>
      </c>
      <c r="AD105" s="28">
        <f t="shared" si="49"/>
        <v>0.5411764705882353</v>
      </c>
      <c r="AE105" s="29"/>
    </row>
    <row r="106" spans="1:31" ht="24" customHeight="1">
      <c r="A106" s="9">
        <v>5</v>
      </c>
      <c r="B106" s="30" t="s">
        <v>26</v>
      </c>
      <c r="C106" s="11">
        <v>1</v>
      </c>
      <c r="D106" s="31">
        <v>22</v>
      </c>
      <c r="E106" s="32"/>
      <c r="F106" s="33">
        <v>514</v>
      </c>
      <c r="G106" s="33">
        <v>500</v>
      </c>
      <c r="H106" s="34">
        <f t="shared" si="50"/>
        <v>46.72727272727273</v>
      </c>
      <c r="I106" s="35">
        <f t="shared" si="39"/>
        <v>536</v>
      </c>
      <c r="J106" s="36">
        <v>518</v>
      </c>
      <c r="K106" s="37">
        <v>10</v>
      </c>
      <c r="L106" s="37">
        <f t="shared" si="51"/>
        <v>528</v>
      </c>
      <c r="M106" s="37"/>
      <c r="N106" s="172">
        <f t="shared" si="40"/>
        <v>48</v>
      </c>
      <c r="O106" s="173"/>
      <c r="P106" s="38">
        <f t="shared" si="41"/>
        <v>8</v>
      </c>
      <c r="Q106" s="39"/>
      <c r="R106" s="40">
        <f t="shared" si="42"/>
        <v>8</v>
      </c>
      <c r="S106" s="41">
        <f t="shared" si="43"/>
        <v>0</v>
      </c>
      <c r="T106" s="24">
        <v>111</v>
      </c>
      <c r="U106" s="13">
        <v>92</v>
      </c>
      <c r="V106" s="25">
        <f t="shared" si="44"/>
        <v>0.8288288288288288</v>
      </c>
      <c r="W106" s="13">
        <v>2</v>
      </c>
      <c r="X106" s="25">
        <f t="shared" si="45"/>
        <v>0.018018018018018018</v>
      </c>
      <c r="Y106" s="13">
        <v>17</v>
      </c>
      <c r="Z106" s="26">
        <f t="shared" si="46"/>
        <v>0.15315315315315314</v>
      </c>
      <c r="AA106" s="13"/>
      <c r="AB106" s="26">
        <f t="shared" si="47"/>
        <v>0</v>
      </c>
      <c r="AC106" s="27">
        <f t="shared" si="48"/>
        <v>1.027237354085603</v>
      </c>
      <c r="AD106" s="28">
        <f t="shared" si="49"/>
        <v>0.9850746268656716</v>
      </c>
      <c r="AE106" s="29"/>
    </row>
    <row r="107" spans="1:31" ht="24" customHeight="1">
      <c r="A107" s="9">
        <v>6</v>
      </c>
      <c r="B107" s="30" t="s">
        <v>31</v>
      </c>
      <c r="C107" s="11">
        <v>1</v>
      </c>
      <c r="D107" s="31"/>
      <c r="E107" s="32"/>
      <c r="F107" s="33">
        <v>55</v>
      </c>
      <c r="G107" s="33">
        <v>55</v>
      </c>
      <c r="H107" s="34">
        <f t="shared" si="50"/>
        <v>5</v>
      </c>
      <c r="I107" s="35">
        <f t="shared" si="39"/>
        <v>55</v>
      </c>
      <c r="J107" s="36">
        <v>49</v>
      </c>
      <c r="K107" s="37">
        <v>5</v>
      </c>
      <c r="L107" s="37">
        <f t="shared" si="51"/>
        <v>54</v>
      </c>
      <c r="M107" s="37"/>
      <c r="N107" s="172">
        <f t="shared" si="40"/>
        <v>4.909090909090909</v>
      </c>
      <c r="O107" s="173"/>
      <c r="P107" s="38">
        <f t="shared" si="41"/>
        <v>1</v>
      </c>
      <c r="Q107" s="39"/>
      <c r="R107" s="40">
        <f t="shared" si="42"/>
        <v>1</v>
      </c>
      <c r="S107" s="41">
        <f t="shared" si="43"/>
        <v>0</v>
      </c>
      <c r="T107" s="24"/>
      <c r="U107" s="13"/>
      <c r="V107" s="25" t="e">
        <f t="shared" si="44"/>
        <v>#DIV/0!</v>
      </c>
      <c r="W107" s="13"/>
      <c r="X107" s="25" t="e">
        <f t="shared" si="45"/>
        <v>#DIV/0!</v>
      </c>
      <c r="Y107" s="13"/>
      <c r="Z107" s="26" t="e">
        <f t="shared" si="46"/>
        <v>#DIV/0!</v>
      </c>
      <c r="AA107" s="13"/>
      <c r="AB107" s="26" t="e">
        <f t="shared" si="47"/>
        <v>#DIV/0!</v>
      </c>
      <c r="AC107" s="27">
        <f t="shared" si="48"/>
        <v>0.9818181818181818</v>
      </c>
      <c r="AD107" s="28">
        <f t="shared" si="49"/>
        <v>0.9818181818181818</v>
      </c>
      <c r="AE107" s="29"/>
    </row>
    <row r="108" spans="1:31" ht="24" customHeight="1">
      <c r="A108" s="9">
        <v>7</v>
      </c>
      <c r="B108" s="30" t="s">
        <v>25</v>
      </c>
      <c r="C108" s="11">
        <v>1</v>
      </c>
      <c r="D108" s="31">
        <v>18</v>
      </c>
      <c r="E108" s="32"/>
      <c r="F108" s="33">
        <v>69</v>
      </c>
      <c r="G108" s="33">
        <v>69</v>
      </c>
      <c r="H108" s="34">
        <f t="shared" si="50"/>
        <v>6.2727272727272725</v>
      </c>
      <c r="I108" s="35">
        <f t="shared" si="39"/>
        <v>87</v>
      </c>
      <c r="J108" s="36">
        <v>68</v>
      </c>
      <c r="K108" s="37">
        <v>7</v>
      </c>
      <c r="L108" s="37">
        <f t="shared" si="51"/>
        <v>75</v>
      </c>
      <c r="M108" s="37"/>
      <c r="N108" s="172">
        <f t="shared" si="40"/>
        <v>6.818181818181818</v>
      </c>
      <c r="O108" s="173"/>
      <c r="P108" s="38">
        <f t="shared" si="41"/>
        <v>12</v>
      </c>
      <c r="Q108" s="39"/>
      <c r="R108" s="40">
        <f t="shared" si="42"/>
        <v>12</v>
      </c>
      <c r="S108" s="41">
        <f t="shared" si="43"/>
        <v>0</v>
      </c>
      <c r="T108" s="24"/>
      <c r="U108" s="13"/>
      <c r="V108" s="25" t="e">
        <f t="shared" si="44"/>
        <v>#DIV/0!</v>
      </c>
      <c r="W108" s="13"/>
      <c r="X108" s="25" t="e">
        <f t="shared" si="45"/>
        <v>#DIV/0!</v>
      </c>
      <c r="Y108" s="13"/>
      <c r="Z108" s="26" t="e">
        <f t="shared" si="46"/>
        <v>#DIV/0!</v>
      </c>
      <c r="AA108" s="13"/>
      <c r="AB108" s="26" t="e">
        <f t="shared" si="47"/>
        <v>#DIV/0!</v>
      </c>
      <c r="AC108" s="27">
        <f t="shared" si="48"/>
        <v>1.0869565217391304</v>
      </c>
      <c r="AD108" s="28">
        <f t="shared" si="49"/>
        <v>0.8620689655172413</v>
      </c>
      <c r="AE108" s="29"/>
    </row>
    <row r="109" spans="1:31" ht="24" customHeight="1">
      <c r="A109" s="9">
        <v>8</v>
      </c>
      <c r="B109" s="30" t="s">
        <v>24</v>
      </c>
      <c r="C109" s="11">
        <v>1</v>
      </c>
      <c r="D109" s="31">
        <v>18</v>
      </c>
      <c r="E109" s="32"/>
      <c r="F109" s="33">
        <v>64</v>
      </c>
      <c r="G109" s="33">
        <v>61</v>
      </c>
      <c r="H109" s="34">
        <f t="shared" si="50"/>
        <v>5.818181818181818</v>
      </c>
      <c r="I109" s="35">
        <f t="shared" si="39"/>
        <v>82</v>
      </c>
      <c r="J109" s="36">
        <v>55</v>
      </c>
      <c r="K109" s="37">
        <v>10</v>
      </c>
      <c r="L109" s="37">
        <f t="shared" si="51"/>
        <v>65</v>
      </c>
      <c r="M109" s="37"/>
      <c r="N109" s="172">
        <f t="shared" si="40"/>
        <v>5.909090909090909</v>
      </c>
      <c r="O109" s="173"/>
      <c r="P109" s="38">
        <f t="shared" si="41"/>
        <v>17</v>
      </c>
      <c r="Q109" s="39"/>
      <c r="R109" s="40">
        <f t="shared" si="42"/>
        <v>17</v>
      </c>
      <c r="S109" s="41">
        <f t="shared" si="43"/>
        <v>0</v>
      </c>
      <c r="T109" s="24">
        <v>7</v>
      </c>
      <c r="U109" s="13">
        <v>3</v>
      </c>
      <c r="V109" s="25">
        <f t="shared" si="44"/>
        <v>0.42857142857142855</v>
      </c>
      <c r="W109" s="13">
        <v>1</v>
      </c>
      <c r="X109" s="25">
        <f t="shared" si="45"/>
        <v>0.14285714285714285</v>
      </c>
      <c r="Y109" s="13">
        <v>3</v>
      </c>
      <c r="Z109" s="26">
        <f t="shared" si="46"/>
        <v>0.42857142857142855</v>
      </c>
      <c r="AA109" s="13"/>
      <c r="AB109" s="26">
        <f t="shared" si="47"/>
        <v>0</v>
      </c>
      <c r="AC109" s="27">
        <f t="shared" si="48"/>
        <v>1.015625</v>
      </c>
      <c r="AD109" s="28">
        <f t="shared" si="49"/>
        <v>0.7926829268292683</v>
      </c>
      <c r="AE109" s="29"/>
    </row>
    <row r="110" spans="1:31" ht="24" customHeight="1">
      <c r="A110" s="9">
        <v>9</v>
      </c>
      <c r="B110" s="30" t="s">
        <v>18</v>
      </c>
      <c r="C110" s="11">
        <v>2</v>
      </c>
      <c r="D110" s="31">
        <v>24</v>
      </c>
      <c r="E110" s="32">
        <v>17</v>
      </c>
      <c r="F110" s="33">
        <v>61</v>
      </c>
      <c r="G110" s="33">
        <v>61</v>
      </c>
      <c r="H110" s="34">
        <f t="shared" si="50"/>
        <v>2.772727272727273</v>
      </c>
      <c r="I110" s="35">
        <f t="shared" si="39"/>
        <v>85</v>
      </c>
      <c r="J110" s="36">
        <v>14</v>
      </c>
      <c r="K110" s="37">
        <v>31</v>
      </c>
      <c r="L110" s="37">
        <f t="shared" si="51"/>
        <v>45</v>
      </c>
      <c r="M110" s="37">
        <v>8</v>
      </c>
      <c r="N110" s="172">
        <f t="shared" si="40"/>
        <v>2.0454545454545454</v>
      </c>
      <c r="O110" s="173"/>
      <c r="P110" s="38">
        <f t="shared" si="41"/>
        <v>40</v>
      </c>
      <c r="Q110" s="39">
        <v>9</v>
      </c>
      <c r="R110" s="40">
        <f t="shared" si="42"/>
        <v>20</v>
      </c>
      <c r="S110" s="41">
        <f t="shared" si="43"/>
        <v>4.5</v>
      </c>
      <c r="T110" s="24">
        <v>17</v>
      </c>
      <c r="U110" s="13">
        <v>13</v>
      </c>
      <c r="V110" s="25">
        <f t="shared" si="44"/>
        <v>0.7647058823529411</v>
      </c>
      <c r="W110" s="13">
        <v>1</v>
      </c>
      <c r="X110" s="25">
        <f t="shared" si="45"/>
        <v>0.0588235294117647</v>
      </c>
      <c r="Y110" s="13">
        <v>2</v>
      </c>
      <c r="Z110" s="26">
        <f t="shared" si="46"/>
        <v>0.1176470588235294</v>
      </c>
      <c r="AA110" s="13">
        <v>1</v>
      </c>
      <c r="AB110" s="26">
        <f t="shared" si="47"/>
        <v>0.0588235294117647</v>
      </c>
      <c r="AC110" s="27">
        <f t="shared" si="48"/>
        <v>0.7377049180327869</v>
      </c>
      <c r="AD110" s="28">
        <f t="shared" si="49"/>
        <v>0.5294117647058824</v>
      </c>
      <c r="AE110" s="29"/>
    </row>
    <row r="111" spans="1:31" ht="24" customHeight="1">
      <c r="A111" s="9">
        <v>10</v>
      </c>
      <c r="B111" s="30" t="s">
        <v>52</v>
      </c>
      <c r="C111" s="11">
        <v>1</v>
      </c>
      <c r="D111" s="31">
        <v>13</v>
      </c>
      <c r="E111" s="32">
        <v>5</v>
      </c>
      <c r="F111" s="33">
        <v>13</v>
      </c>
      <c r="G111" s="33">
        <v>13</v>
      </c>
      <c r="H111" s="34">
        <f t="shared" si="50"/>
        <v>1.1818181818181819</v>
      </c>
      <c r="I111" s="35">
        <f t="shared" si="39"/>
        <v>26</v>
      </c>
      <c r="J111" s="36">
        <v>7</v>
      </c>
      <c r="K111" s="37">
        <v>13</v>
      </c>
      <c r="L111" s="37">
        <f t="shared" si="51"/>
        <v>20</v>
      </c>
      <c r="M111" s="37">
        <v>3</v>
      </c>
      <c r="N111" s="172">
        <f t="shared" si="40"/>
        <v>1.8181818181818181</v>
      </c>
      <c r="O111" s="173"/>
      <c r="P111" s="38">
        <f t="shared" si="41"/>
        <v>6</v>
      </c>
      <c r="Q111" s="39">
        <v>3</v>
      </c>
      <c r="R111" s="40">
        <f t="shared" si="42"/>
        <v>6</v>
      </c>
      <c r="S111" s="41">
        <f t="shared" si="43"/>
        <v>3</v>
      </c>
      <c r="T111" s="24">
        <v>3</v>
      </c>
      <c r="U111" s="13">
        <v>2</v>
      </c>
      <c r="V111" s="25">
        <f t="shared" si="44"/>
        <v>0.6666666666666665</v>
      </c>
      <c r="W111" s="13"/>
      <c r="X111" s="25">
        <f t="shared" si="45"/>
        <v>0</v>
      </c>
      <c r="Y111" s="13"/>
      <c r="Z111" s="26">
        <f t="shared" si="46"/>
        <v>0</v>
      </c>
      <c r="AA111" s="13">
        <v>1</v>
      </c>
      <c r="AB111" s="26">
        <f t="shared" si="47"/>
        <v>0.33333333333333326</v>
      </c>
      <c r="AC111" s="27">
        <f t="shared" si="48"/>
        <v>1.5384615384615385</v>
      </c>
      <c r="AD111" s="28">
        <f t="shared" si="49"/>
        <v>0.7692307692307693</v>
      </c>
      <c r="AE111" s="29"/>
    </row>
    <row r="112" spans="1:31" ht="24" customHeight="1">
      <c r="A112" s="9">
        <v>11</v>
      </c>
      <c r="B112" s="30" t="s">
        <v>30</v>
      </c>
      <c r="C112" s="11">
        <v>2</v>
      </c>
      <c r="D112" s="31">
        <v>184</v>
      </c>
      <c r="E112" s="32"/>
      <c r="F112" s="33">
        <v>1193</v>
      </c>
      <c r="G112" s="33">
        <v>1192</v>
      </c>
      <c r="H112" s="34">
        <f t="shared" si="50"/>
        <v>54.22727272727273</v>
      </c>
      <c r="I112" s="35">
        <f t="shared" si="39"/>
        <v>1377</v>
      </c>
      <c r="J112" s="36">
        <v>1139</v>
      </c>
      <c r="K112" s="37">
        <v>175</v>
      </c>
      <c r="L112" s="37">
        <f t="shared" si="51"/>
        <v>1314</v>
      </c>
      <c r="M112" s="37"/>
      <c r="N112" s="172">
        <f t="shared" si="40"/>
        <v>59.72727272727273</v>
      </c>
      <c r="O112" s="173"/>
      <c r="P112" s="38">
        <f t="shared" si="41"/>
        <v>63</v>
      </c>
      <c r="Q112" s="39"/>
      <c r="R112" s="40">
        <f t="shared" si="42"/>
        <v>31.5</v>
      </c>
      <c r="S112" s="41">
        <f t="shared" si="43"/>
        <v>0</v>
      </c>
      <c r="T112" s="24">
        <v>31</v>
      </c>
      <c r="U112" s="13">
        <v>28</v>
      </c>
      <c r="V112" s="25">
        <f t="shared" si="44"/>
        <v>0.9032258064516128</v>
      </c>
      <c r="W112" s="13">
        <v>2</v>
      </c>
      <c r="X112" s="25">
        <f t="shared" si="45"/>
        <v>0.06451612903225806</v>
      </c>
      <c r="Y112" s="13"/>
      <c r="Z112" s="26">
        <f t="shared" si="46"/>
        <v>0</v>
      </c>
      <c r="AA112" s="13">
        <v>1</v>
      </c>
      <c r="AB112" s="26">
        <f t="shared" si="47"/>
        <v>0.03225806451612903</v>
      </c>
      <c r="AC112" s="27">
        <f t="shared" si="48"/>
        <v>1.1014249790444257</v>
      </c>
      <c r="AD112" s="28">
        <f t="shared" si="49"/>
        <v>0.954248366013072</v>
      </c>
      <c r="AE112" s="29"/>
    </row>
    <row r="113" spans="1:31" ht="24" customHeight="1">
      <c r="A113" s="9">
        <v>12</v>
      </c>
      <c r="B113" s="30" t="s">
        <v>39</v>
      </c>
      <c r="C113" s="11">
        <v>1</v>
      </c>
      <c r="D113" s="31">
        <v>4</v>
      </c>
      <c r="E113" s="32"/>
      <c r="F113" s="33">
        <v>24</v>
      </c>
      <c r="G113" s="33">
        <v>24</v>
      </c>
      <c r="H113" s="34">
        <f t="shared" si="50"/>
        <v>2.1818181818181817</v>
      </c>
      <c r="I113" s="35">
        <f t="shared" si="39"/>
        <v>28</v>
      </c>
      <c r="J113" s="36">
        <v>21</v>
      </c>
      <c r="K113" s="37">
        <v>2</v>
      </c>
      <c r="L113" s="37">
        <f t="shared" si="51"/>
        <v>23</v>
      </c>
      <c r="M113" s="37"/>
      <c r="N113" s="172">
        <f t="shared" si="40"/>
        <v>2.090909090909091</v>
      </c>
      <c r="O113" s="173"/>
      <c r="P113" s="38">
        <f t="shared" si="41"/>
        <v>5</v>
      </c>
      <c r="Q113" s="39"/>
      <c r="R113" s="40">
        <f t="shared" si="42"/>
        <v>5</v>
      </c>
      <c r="S113" s="41">
        <f t="shared" si="43"/>
        <v>0</v>
      </c>
      <c r="T113" s="24">
        <v>1</v>
      </c>
      <c r="U113" s="13">
        <v>1</v>
      </c>
      <c r="V113" s="25">
        <f t="shared" si="44"/>
        <v>1</v>
      </c>
      <c r="W113" s="13"/>
      <c r="X113" s="25">
        <f t="shared" si="45"/>
        <v>0</v>
      </c>
      <c r="Y113" s="13"/>
      <c r="Z113" s="26">
        <f t="shared" si="46"/>
        <v>0</v>
      </c>
      <c r="AA113" s="13"/>
      <c r="AB113" s="26">
        <f t="shared" si="47"/>
        <v>0</v>
      </c>
      <c r="AC113" s="27">
        <f t="shared" si="48"/>
        <v>0.9583333333333334</v>
      </c>
      <c r="AD113" s="28">
        <f t="shared" si="49"/>
        <v>0.8214285714285714</v>
      </c>
      <c r="AE113" s="29"/>
    </row>
    <row r="114" spans="1:31" ht="24" customHeight="1" thickBot="1">
      <c r="A114" s="9">
        <v>13</v>
      </c>
      <c r="B114" s="30" t="s">
        <v>33</v>
      </c>
      <c r="C114" s="11">
        <v>1</v>
      </c>
      <c r="D114" s="31">
        <v>32</v>
      </c>
      <c r="E114" s="32"/>
      <c r="F114" s="33">
        <v>9</v>
      </c>
      <c r="G114" s="33">
        <v>9</v>
      </c>
      <c r="H114" s="34">
        <f t="shared" si="50"/>
        <v>0.8181818181818182</v>
      </c>
      <c r="I114" s="35">
        <f t="shared" si="39"/>
        <v>41</v>
      </c>
      <c r="J114" s="36">
        <v>21</v>
      </c>
      <c r="K114" s="37">
        <v>3</v>
      </c>
      <c r="L114" s="37">
        <f t="shared" si="51"/>
        <v>24</v>
      </c>
      <c r="M114" s="37">
        <v>16</v>
      </c>
      <c r="N114" s="172">
        <f t="shared" si="40"/>
        <v>2.1818181818181817</v>
      </c>
      <c r="O114" s="173"/>
      <c r="P114" s="38">
        <f t="shared" si="41"/>
        <v>17</v>
      </c>
      <c r="Q114" s="39">
        <v>11</v>
      </c>
      <c r="R114" s="40">
        <f t="shared" si="42"/>
        <v>17</v>
      </c>
      <c r="S114" s="41">
        <f t="shared" si="43"/>
        <v>11</v>
      </c>
      <c r="T114" s="24"/>
      <c r="U114" s="13"/>
      <c r="V114" s="25" t="e">
        <f t="shared" si="44"/>
        <v>#DIV/0!</v>
      </c>
      <c r="W114" s="13"/>
      <c r="X114" s="25" t="e">
        <f t="shared" si="45"/>
        <v>#DIV/0!</v>
      </c>
      <c r="Y114" s="13"/>
      <c r="Z114" s="26" t="e">
        <f t="shared" si="46"/>
        <v>#DIV/0!</v>
      </c>
      <c r="AA114" s="13"/>
      <c r="AB114" s="26" t="e">
        <f t="shared" si="47"/>
        <v>#DIV/0!</v>
      </c>
      <c r="AC114" s="27">
        <f t="shared" si="48"/>
        <v>2.6666666666666665</v>
      </c>
      <c r="AD114" s="28">
        <f t="shared" si="49"/>
        <v>0.5853658536585366</v>
      </c>
      <c r="AE114" s="29"/>
    </row>
    <row r="115" spans="1:31" ht="24" customHeight="1" thickBot="1" thickTop="1">
      <c r="A115" s="150" t="s">
        <v>12</v>
      </c>
      <c r="B115" s="151"/>
      <c r="C115" s="42">
        <v>7</v>
      </c>
      <c r="D115" s="43">
        <f>SUM(D102:D114)</f>
        <v>408</v>
      </c>
      <c r="E115" s="44">
        <f>SUM(E102:E114)</f>
        <v>51</v>
      </c>
      <c r="F115" s="45">
        <f>SUM(F102:F114)</f>
        <v>2464</v>
      </c>
      <c r="G115" s="45">
        <f>SUM(G102:G114)</f>
        <v>2421</v>
      </c>
      <c r="H115" s="46">
        <f t="shared" si="50"/>
        <v>32</v>
      </c>
      <c r="I115" s="47">
        <f>SUM(D115,F115)</f>
        <v>2872</v>
      </c>
      <c r="J115" s="48">
        <f>SUM(J102:J114)</f>
        <v>2318</v>
      </c>
      <c r="K115" s="49">
        <f>SUM(K102:K114)</f>
        <v>279</v>
      </c>
      <c r="L115" s="49">
        <f>SUM(L102:L114)</f>
        <v>2597</v>
      </c>
      <c r="M115" s="49">
        <f>SUM(M102:M114)</f>
        <v>51</v>
      </c>
      <c r="N115" s="152">
        <f t="shared" si="40"/>
        <v>33.72727272727273</v>
      </c>
      <c r="O115" s="153"/>
      <c r="P115" s="50">
        <f t="shared" si="41"/>
        <v>275</v>
      </c>
      <c r="Q115" s="51">
        <f>SUM(Q102:Q114)</f>
        <v>45</v>
      </c>
      <c r="R115" s="52">
        <f t="shared" si="42"/>
        <v>39.285714285714285</v>
      </c>
      <c r="S115" s="53">
        <f t="shared" si="43"/>
        <v>6.428571428571429</v>
      </c>
      <c r="T115" s="54">
        <v>203</v>
      </c>
      <c r="U115" s="43">
        <v>162</v>
      </c>
      <c r="V115" s="55">
        <f>((U115/T115)*100/100)</f>
        <v>0.7980295566502462</v>
      </c>
      <c r="W115" s="43">
        <v>9</v>
      </c>
      <c r="X115" s="55">
        <f>((W115/T115)*100/100)</f>
        <v>0.04433497536945813</v>
      </c>
      <c r="Y115" s="62">
        <v>26</v>
      </c>
      <c r="Z115" s="55">
        <f>((Y115/T115)*100/100)</f>
        <v>0.12807881773399016</v>
      </c>
      <c r="AA115" s="43">
        <v>6</v>
      </c>
      <c r="AB115" s="56">
        <f>((AA115/T115)*100/100)</f>
        <v>0.029556650246305417</v>
      </c>
      <c r="AC115" s="57">
        <f t="shared" si="48"/>
        <v>1.0539772727272727</v>
      </c>
      <c r="AD115" s="58">
        <f t="shared" si="49"/>
        <v>0.9042479108635098</v>
      </c>
      <c r="AE115" s="59"/>
    </row>
    <row r="127" spans="1:31" ht="18.75">
      <c r="A127" s="1" t="s">
        <v>0</v>
      </c>
      <c r="B127" s="2"/>
      <c r="C127" s="3"/>
      <c r="D127" s="1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5"/>
      <c r="Q127" s="2"/>
      <c r="R127" s="3"/>
      <c r="S127" s="3"/>
      <c r="T127" s="2"/>
      <c r="U127" s="2"/>
      <c r="V127" s="2"/>
      <c r="W127" s="2"/>
      <c r="X127" s="2"/>
      <c r="Y127" s="2"/>
      <c r="Z127" s="2"/>
      <c r="AA127" s="2"/>
      <c r="AB127" s="2"/>
      <c r="AC127" s="1" t="s">
        <v>1</v>
      </c>
      <c r="AD127" s="1"/>
      <c r="AE127" s="1"/>
    </row>
    <row r="128" spans="1:31" ht="15.75">
      <c r="A128" s="1" t="s">
        <v>80</v>
      </c>
      <c r="B128" s="2"/>
      <c r="C128" s="6"/>
      <c r="D128" s="7"/>
      <c r="E128" s="7"/>
      <c r="F128" s="7"/>
      <c r="G128" s="7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5.75">
      <c r="A129" s="1" t="s">
        <v>14</v>
      </c>
      <c r="B129" s="2" t="s">
        <v>16</v>
      </c>
      <c r="C129" s="4"/>
      <c r="D129" s="1"/>
      <c r="E129" s="1"/>
      <c r="F129" s="1"/>
      <c r="G129" s="1"/>
      <c r="H129" s="1"/>
      <c r="I129" s="1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21" thickBot="1">
      <c r="A130" s="8"/>
      <c r="B130" s="154" t="s">
        <v>81</v>
      </c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</row>
    <row r="131" spans="1:31" s="73" customFormat="1" ht="15.75" customHeight="1">
      <c r="A131" s="123" t="s">
        <v>56</v>
      </c>
      <c r="B131" s="155" t="s">
        <v>57</v>
      </c>
      <c r="C131" s="158" t="s">
        <v>58</v>
      </c>
      <c r="D131" s="161" t="s">
        <v>59</v>
      </c>
      <c r="E131" s="162"/>
      <c r="F131" s="165" t="s">
        <v>60</v>
      </c>
      <c r="G131" s="166"/>
      <c r="H131" s="169" t="s">
        <v>61</v>
      </c>
      <c r="I131" s="169" t="s">
        <v>62</v>
      </c>
      <c r="J131" s="174" t="s">
        <v>63</v>
      </c>
      <c r="K131" s="186"/>
      <c r="L131" s="186"/>
      <c r="M131" s="175"/>
      <c r="N131" s="174" t="s">
        <v>64</v>
      </c>
      <c r="O131" s="175"/>
      <c r="P131" s="174" t="s">
        <v>65</v>
      </c>
      <c r="Q131" s="175"/>
      <c r="R131" s="174" t="s">
        <v>66</v>
      </c>
      <c r="S131" s="175"/>
      <c r="T131" s="178" t="s">
        <v>2</v>
      </c>
      <c r="U131" s="179"/>
      <c r="V131" s="179"/>
      <c r="W131" s="179"/>
      <c r="X131" s="179"/>
      <c r="Y131" s="179"/>
      <c r="Z131" s="179"/>
      <c r="AA131" s="179"/>
      <c r="AB131" s="179"/>
      <c r="AC131" s="179"/>
      <c r="AD131" s="179"/>
      <c r="AE131" s="180"/>
    </row>
    <row r="132" spans="1:31" s="73" customFormat="1" ht="41.25" customHeight="1">
      <c r="A132" s="124"/>
      <c r="B132" s="156"/>
      <c r="C132" s="159"/>
      <c r="D132" s="163"/>
      <c r="E132" s="164"/>
      <c r="F132" s="167"/>
      <c r="G132" s="168"/>
      <c r="H132" s="170"/>
      <c r="I132" s="170"/>
      <c r="J132" s="176"/>
      <c r="K132" s="187"/>
      <c r="L132" s="187"/>
      <c r="M132" s="177"/>
      <c r="N132" s="176"/>
      <c r="O132" s="177"/>
      <c r="P132" s="176"/>
      <c r="Q132" s="177"/>
      <c r="R132" s="176"/>
      <c r="S132" s="177"/>
      <c r="T132" s="181" t="s">
        <v>67</v>
      </c>
      <c r="U132" s="182" t="s">
        <v>68</v>
      </c>
      <c r="V132" s="182"/>
      <c r="W132" s="182" t="s">
        <v>69</v>
      </c>
      <c r="X132" s="182"/>
      <c r="Y132" s="182" t="s">
        <v>70</v>
      </c>
      <c r="Z132" s="182"/>
      <c r="AA132" s="183" t="s">
        <v>71</v>
      </c>
      <c r="AB132" s="182"/>
      <c r="AC132" s="184" t="s">
        <v>72</v>
      </c>
      <c r="AD132" s="184" t="s">
        <v>73</v>
      </c>
      <c r="AE132" s="74" t="s">
        <v>74</v>
      </c>
    </row>
    <row r="133" spans="1:31" s="73" customFormat="1" ht="94.5" customHeight="1" thickBot="1">
      <c r="A133" s="94"/>
      <c r="B133" s="157"/>
      <c r="C133" s="160"/>
      <c r="D133" s="75" t="s">
        <v>3</v>
      </c>
      <c r="E133" s="76" t="s">
        <v>4</v>
      </c>
      <c r="F133" s="75" t="s">
        <v>3</v>
      </c>
      <c r="G133" s="76" t="s">
        <v>5</v>
      </c>
      <c r="H133" s="171"/>
      <c r="I133" s="171"/>
      <c r="J133" s="75" t="s">
        <v>6</v>
      </c>
      <c r="K133" s="77" t="s">
        <v>7</v>
      </c>
      <c r="L133" s="77" t="s">
        <v>13</v>
      </c>
      <c r="M133" s="76" t="s">
        <v>8</v>
      </c>
      <c r="N133" s="188"/>
      <c r="O133" s="189"/>
      <c r="P133" s="75" t="s">
        <v>9</v>
      </c>
      <c r="Q133" s="76" t="s">
        <v>10</v>
      </c>
      <c r="R133" s="75" t="s">
        <v>3</v>
      </c>
      <c r="S133" s="76" t="s">
        <v>4</v>
      </c>
      <c r="T133" s="94"/>
      <c r="U133" s="79" t="s">
        <v>75</v>
      </c>
      <c r="V133" s="79" t="s">
        <v>11</v>
      </c>
      <c r="W133" s="79" t="s">
        <v>75</v>
      </c>
      <c r="X133" s="79" t="s">
        <v>11</v>
      </c>
      <c r="Y133" s="79" t="s">
        <v>75</v>
      </c>
      <c r="Z133" s="79" t="s">
        <v>11</v>
      </c>
      <c r="AA133" s="79" t="s">
        <v>75</v>
      </c>
      <c r="AB133" s="79" t="s">
        <v>11</v>
      </c>
      <c r="AC133" s="185"/>
      <c r="AD133" s="185"/>
      <c r="AE133" s="78" t="s">
        <v>11</v>
      </c>
    </row>
    <row r="134" spans="1:31" ht="25.5" customHeight="1" thickTop="1">
      <c r="A134" s="9">
        <v>1</v>
      </c>
      <c r="B134" s="10" t="s">
        <v>18</v>
      </c>
      <c r="C134" s="11">
        <v>3</v>
      </c>
      <c r="D134" s="12"/>
      <c r="E134" s="13"/>
      <c r="F134" s="14">
        <v>100</v>
      </c>
      <c r="G134" s="15">
        <v>86</v>
      </c>
      <c r="H134" s="16">
        <f>SUM(F134/C134)/11</f>
        <v>3.0303030303030307</v>
      </c>
      <c r="I134" s="17">
        <f aca="true" t="shared" si="52" ref="I134:I151">SUM(D134,F134)</f>
        <v>100</v>
      </c>
      <c r="J134" s="18">
        <v>34</v>
      </c>
      <c r="K134" s="19">
        <v>41</v>
      </c>
      <c r="L134" s="19">
        <f>SUM(J134:K134)</f>
        <v>75</v>
      </c>
      <c r="M134" s="19"/>
      <c r="N134" s="190">
        <f aca="true" t="shared" si="53" ref="N134:N152">SUM((J134+K134)/C134)/11</f>
        <v>2.272727272727273</v>
      </c>
      <c r="O134" s="191"/>
      <c r="P134" s="20">
        <f aca="true" t="shared" si="54" ref="P134:P152">SUM(I134-J134-K134)</f>
        <v>25</v>
      </c>
      <c r="Q134" s="21"/>
      <c r="R134" s="22">
        <f aca="true" t="shared" si="55" ref="R134:R152">P134/C134</f>
        <v>8.333333333333334</v>
      </c>
      <c r="S134" s="23">
        <f aca="true" t="shared" si="56" ref="S134:S152">SUM(Q134/C134)</f>
        <v>0</v>
      </c>
      <c r="T134" s="24">
        <v>6</v>
      </c>
      <c r="U134" s="13">
        <v>2</v>
      </c>
      <c r="V134" s="25">
        <f aca="true" t="shared" si="57" ref="V134:V151">((U134/T134)*100/100)</f>
        <v>0.33333333333333326</v>
      </c>
      <c r="W134" s="13"/>
      <c r="X134" s="25">
        <f aca="true" t="shared" si="58" ref="X134:X151">((W134/T134)*100/100)</f>
        <v>0</v>
      </c>
      <c r="Y134" s="13">
        <v>4</v>
      </c>
      <c r="Z134" s="26">
        <f aca="true" t="shared" si="59" ref="Z134:Z151">((Y134/T134)*100/100)</f>
        <v>0.6666666666666665</v>
      </c>
      <c r="AA134" s="13"/>
      <c r="AB134" s="26">
        <f aca="true" t="shared" si="60" ref="AB134:AB151">((AA134/T134)*100/100)</f>
        <v>0</v>
      </c>
      <c r="AC134" s="27">
        <f aca="true" t="shared" si="61" ref="AC134:AC152">SUM(J134:K134)/F134</f>
        <v>0.75</v>
      </c>
      <c r="AD134" s="28">
        <f aca="true" t="shared" si="62" ref="AD134:AD152">SUM(J134:K134)/I134</f>
        <v>0.75</v>
      </c>
      <c r="AE134" s="29">
        <v>94.67</v>
      </c>
    </row>
    <row r="135" spans="1:31" ht="25.5" customHeight="1">
      <c r="A135" s="9">
        <v>2</v>
      </c>
      <c r="B135" s="30" t="s">
        <v>39</v>
      </c>
      <c r="C135" s="11">
        <v>3</v>
      </c>
      <c r="D135" s="31"/>
      <c r="E135" s="32"/>
      <c r="F135" s="33">
        <v>37</v>
      </c>
      <c r="G135" s="33">
        <v>37</v>
      </c>
      <c r="H135" s="34">
        <f aca="true" t="shared" si="63" ref="H135:H152">SUM(F135/C135)/11</f>
        <v>1.1212121212121213</v>
      </c>
      <c r="I135" s="35">
        <f t="shared" si="52"/>
        <v>37</v>
      </c>
      <c r="J135" s="36">
        <v>33</v>
      </c>
      <c r="K135" s="37"/>
      <c r="L135" s="37">
        <f aca="true" t="shared" si="64" ref="L135:L151">SUM(J135:K135)</f>
        <v>33</v>
      </c>
      <c r="M135" s="37"/>
      <c r="N135" s="172">
        <f t="shared" si="53"/>
        <v>1</v>
      </c>
      <c r="O135" s="173"/>
      <c r="P135" s="38">
        <f t="shared" si="54"/>
        <v>4</v>
      </c>
      <c r="Q135" s="39"/>
      <c r="R135" s="40">
        <f t="shared" si="55"/>
        <v>1.3333333333333333</v>
      </c>
      <c r="S135" s="41">
        <f t="shared" si="56"/>
        <v>0</v>
      </c>
      <c r="T135" s="24"/>
      <c r="U135" s="13"/>
      <c r="V135" s="25" t="e">
        <f t="shared" si="57"/>
        <v>#DIV/0!</v>
      </c>
      <c r="W135" s="13"/>
      <c r="X135" s="25" t="e">
        <f t="shared" si="58"/>
        <v>#DIV/0!</v>
      </c>
      <c r="Y135" s="13"/>
      <c r="Z135" s="26" t="e">
        <f t="shared" si="59"/>
        <v>#DIV/0!</v>
      </c>
      <c r="AA135" s="13"/>
      <c r="AB135" s="26" t="e">
        <f t="shared" si="60"/>
        <v>#DIV/0!</v>
      </c>
      <c r="AC135" s="27">
        <f t="shared" si="61"/>
        <v>0.8918918918918919</v>
      </c>
      <c r="AD135" s="28">
        <f t="shared" si="62"/>
        <v>0.8918918918918919</v>
      </c>
      <c r="AE135" s="29">
        <v>100</v>
      </c>
    </row>
    <row r="136" spans="1:31" ht="25.5" customHeight="1">
      <c r="A136" s="9">
        <v>3</v>
      </c>
      <c r="B136" s="30" t="s">
        <v>20</v>
      </c>
      <c r="C136" s="11">
        <v>2</v>
      </c>
      <c r="D136" s="31">
        <v>10</v>
      </c>
      <c r="E136" s="32"/>
      <c r="F136" s="33">
        <v>155</v>
      </c>
      <c r="G136" s="33">
        <v>155</v>
      </c>
      <c r="H136" s="34">
        <f t="shared" si="63"/>
        <v>7.045454545454546</v>
      </c>
      <c r="I136" s="35">
        <f t="shared" si="52"/>
        <v>165</v>
      </c>
      <c r="J136" s="36">
        <v>115</v>
      </c>
      <c r="K136" s="37">
        <v>34</v>
      </c>
      <c r="L136" s="37">
        <f t="shared" si="64"/>
        <v>149</v>
      </c>
      <c r="M136" s="37">
        <v>7</v>
      </c>
      <c r="N136" s="172">
        <f t="shared" si="53"/>
        <v>6.7727272727272725</v>
      </c>
      <c r="O136" s="173"/>
      <c r="P136" s="38">
        <f t="shared" si="54"/>
        <v>16</v>
      </c>
      <c r="Q136" s="39"/>
      <c r="R136" s="40">
        <f t="shared" si="55"/>
        <v>8</v>
      </c>
      <c r="S136" s="41">
        <f t="shared" si="56"/>
        <v>0</v>
      </c>
      <c r="T136" s="24"/>
      <c r="U136" s="13"/>
      <c r="V136" s="25" t="e">
        <f t="shared" si="57"/>
        <v>#DIV/0!</v>
      </c>
      <c r="W136" s="13"/>
      <c r="X136" s="25" t="e">
        <f t="shared" si="58"/>
        <v>#DIV/0!</v>
      </c>
      <c r="Y136" s="13"/>
      <c r="Z136" s="26" t="e">
        <f t="shared" si="59"/>
        <v>#DIV/0!</v>
      </c>
      <c r="AA136" s="13"/>
      <c r="AB136" s="26" t="e">
        <f t="shared" si="60"/>
        <v>#DIV/0!</v>
      </c>
      <c r="AC136" s="27">
        <f t="shared" si="61"/>
        <v>0.9612903225806452</v>
      </c>
      <c r="AD136" s="28">
        <f t="shared" si="62"/>
        <v>0.9030303030303031</v>
      </c>
      <c r="AE136" s="29">
        <v>100</v>
      </c>
    </row>
    <row r="137" spans="1:31" ht="25.5" customHeight="1">
      <c r="A137" s="9">
        <v>4</v>
      </c>
      <c r="B137" s="30" t="s">
        <v>82</v>
      </c>
      <c r="C137" s="11">
        <v>3</v>
      </c>
      <c r="D137" s="31">
        <v>71</v>
      </c>
      <c r="E137" s="32">
        <v>8</v>
      </c>
      <c r="F137" s="33">
        <v>190</v>
      </c>
      <c r="G137" s="33">
        <v>184</v>
      </c>
      <c r="H137" s="34">
        <f t="shared" si="63"/>
        <v>5.757575757575758</v>
      </c>
      <c r="I137" s="35">
        <f t="shared" si="52"/>
        <v>261</v>
      </c>
      <c r="J137" s="36">
        <v>94</v>
      </c>
      <c r="K137" s="37">
        <v>48</v>
      </c>
      <c r="L137" s="37">
        <f t="shared" si="64"/>
        <v>142</v>
      </c>
      <c r="M137" s="37">
        <v>6</v>
      </c>
      <c r="N137" s="172">
        <f t="shared" si="53"/>
        <v>4.303030303030304</v>
      </c>
      <c r="O137" s="173"/>
      <c r="P137" s="38">
        <f t="shared" si="54"/>
        <v>119</v>
      </c>
      <c r="Q137" s="39">
        <v>12</v>
      </c>
      <c r="R137" s="40">
        <f t="shared" si="55"/>
        <v>39.666666666666664</v>
      </c>
      <c r="S137" s="41">
        <f t="shared" si="56"/>
        <v>4</v>
      </c>
      <c r="T137" s="24">
        <v>29</v>
      </c>
      <c r="U137" s="13">
        <v>7</v>
      </c>
      <c r="V137" s="25">
        <f t="shared" si="57"/>
        <v>0.24137931034482757</v>
      </c>
      <c r="W137" s="13">
        <v>6</v>
      </c>
      <c r="X137" s="25">
        <f t="shared" si="58"/>
        <v>0.20689655172413793</v>
      </c>
      <c r="Y137" s="13">
        <v>15</v>
      </c>
      <c r="Z137" s="26">
        <f t="shared" si="59"/>
        <v>0.5172413793103449</v>
      </c>
      <c r="AA137" s="13">
        <v>1</v>
      </c>
      <c r="AB137" s="26">
        <f t="shared" si="60"/>
        <v>0.034482758620689655</v>
      </c>
      <c r="AC137" s="27">
        <f t="shared" si="61"/>
        <v>0.7473684210526316</v>
      </c>
      <c r="AD137" s="28">
        <f t="shared" si="62"/>
        <v>0.5440613026819924</v>
      </c>
      <c r="AE137" s="29">
        <v>85.21</v>
      </c>
    </row>
    <row r="138" spans="1:31" ht="25.5" customHeight="1">
      <c r="A138" s="9">
        <v>5</v>
      </c>
      <c r="B138" s="30" t="s">
        <v>22</v>
      </c>
      <c r="C138" s="11">
        <v>4</v>
      </c>
      <c r="D138" s="31"/>
      <c r="E138" s="32"/>
      <c r="F138" s="33">
        <v>257</v>
      </c>
      <c r="G138" s="33">
        <v>257</v>
      </c>
      <c r="H138" s="34">
        <f t="shared" si="63"/>
        <v>5.840909090909091</v>
      </c>
      <c r="I138" s="35">
        <f t="shared" si="52"/>
        <v>257</v>
      </c>
      <c r="J138" s="36">
        <v>24</v>
      </c>
      <c r="K138" s="37">
        <v>220</v>
      </c>
      <c r="L138" s="37">
        <f t="shared" si="64"/>
        <v>244</v>
      </c>
      <c r="M138" s="37"/>
      <c r="N138" s="172">
        <f t="shared" si="53"/>
        <v>5.545454545454546</v>
      </c>
      <c r="O138" s="173"/>
      <c r="P138" s="38">
        <f t="shared" si="54"/>
        <v>13</v>
      </c>
      <c r="Q138" s="39"/>
      <c r="R138" s="40">
        <f t="shared" si="55"/>
        <v>3.25</v>
      </c>
      <c r="S138" s="41">
        <f t="shared" si="56"/>
        <v>0</v>
      </c>
      <c r="T138" s="24"/>
      <c r="U138" s="13"/>
      <c r="V138" s="25" t="e">
        <f t="shared" si="57"/>
        <v>#DIV/0!</v>
      </c>
      <c r="W138" s="13"/>
      <c r="X138" s="25" t="e">
        <f t="shared" si="58"/>
        <v>#DIV/0!</v>
      </c>
      <c r="Y138" s="13"/>
      <c r="Z138" s="26" t="e">
        <f t="shared" si="59"/>
        <v>#DIV/0!</v>
      </c>
      <c r="AA138" s="13"/>
      <c r="AB138" s="26" t="e">
        <f t="shared" si="60"/>
        <v>#DIV/0!</v>
      </c>
      <c r="AC138" s="27">
        <f t="shared" si="61"/>
        <v>0.9494163424124513</v>
      </c>
      <c r="AD138" s="28">
        <f t="shared" si="62"/>
        <v>0.9494163424124513</v>
      </c>
      <c r="AE138" s="29">
        <v>100</v>
      </c>
    </row>
    <row r="139" spans="1:31" ht="25.5" customHeight="1">
      <c r="A139" s="9">
        <v>6</v>
      </c>
      <c r="B139" s="30" t="s">
        <v>24</v>
      </c>
      <c r="C139" s="11">
        <v>2</v>
      </c>
      <c r="D139" s="31"/>
      <c r="E139" s="32"/>
      <c r="F139" s="33">
        <v>50</v>
      </c>
      <c r="G139" s="33">
        <v>50</v>
      </c>
      <c r="H139" s="34">
        <f t="shared" si="63"/>
        <v>2.272727272727273</v>
      </c>
      <c r="I139" s="35">
        <f t="shared" si="52"/>
        <v>50</v>
      </c>
      <c r="J139" s="36">
        <v>44</v>
      </c>
      <c r="K139" s="37">
        <v>2</v>
      </c>
      <c r="L139" s="37">
        <f t="shared" si="64"/>
        <v>46</v>
      </c>
      <c r="M139" s="37"/>
      <c r="N139" s="172">
        <f t="shared" si="53"/>
        <v>2.090909090909091</v>
      </c>
      <c r="O139" s="173"/>
      <c r="P139" s="38">
        <f t="shared" si="54"/>
        <v>4</v>
      </c>
      <c r="Q139" s="39"/>
      <c r="R139" s="40">
        <f t="shared" si="55"/>
        <v>2</v>
      </c>
      <c r="S139" s="41">
        <f t="shared" si="56"/>
        <v>0</v>
      </c>
      <c r="T139" s="24"/>
      <c r="U139" s="13"/>
      <c r="V139" s="25" t="e">
        <f t="shared" si="57"/>
        <v>#DIV/0!</v>
      </c>
      <c r="W139" s="13"/>
      <c r="X139" s="25" t="e">
        <f t="shared" si="58"/>
        <v>#DIV/0!</v>
      </c>
      <c r="Y139" s="13"/>
      <c r="Z139" s="26" t="e">
        <f t="shared" si="59"/>
        <v>#DIV/0!</v>
      </c>
      <c r="AA139" s="13"/>
      <c r="AB139" s="26" t="e">
        <f t="shared" si="60"/>
        <v>#DIV/0!</v>
      </c>
      <c r="AC139" s="27">
        <f t="shared" si="61"/>
        <v>0.92</v>
      </c>
      <c r="AD139" s="28">
        <f t="shared" si="62"/>
        <v>0.92</v>
      </c>
      <c r="AE139" s="29">
        <v>100</v>
      </c>
    </row>
    <row r="140" spans="1:31" ht="25.5" customHeight="1">
      <c r="A140" s="9">
        <v>7</v>
      </c>
      <c r="B140" s="30" t="s">
        <v>25</v>
      </c>
      <c r="C140" s="11">
        <v>2</v>
      </c>
      <c r="D140" s="31"/>
      <c r="E140" s="32"/>
      <c r="F140" s="33">
        <v>87</v>
      </c>
      <c r="G140" s="33">
        <v>87</v>
      </c>
      <c r="H140" s="34">
        <f t="shared" si="63"/>
        <v>3.9545454545454546</v>
      </c>
      <c r="I140" s="35">
        <f t="shared" si="52"/>
        <v>87</v>
      </c>
      <c r="J140" s="36">
        <v>59</v>
      </c>
      <c r="K140" s="37">
        <v>18</v>
      </c>
      <c r="L140" s="37">
        <f t="shared" si="64"/>
        <v>77</v>
      </c>
      <c r="M140" s="37"/>
      <c r="N140" s="172">
        <f t="shared" si="53"/>
        <v>3.5</v>
      </c>
      <c r="O140" s="173"/>
      <c r="P140" s="38">
        <f t="shared" si="54"/>
        <v>10</v>
      </c>
      <c r="Q140" s="39"/>
      <c r="R140" s="40">
        <f t="shared" si="55"/>
        <v>5</v>
      </c>
      <c r="S140" s="41">
        <f t="shared" si="56"/>
        <v>0</v>
      </c>
      <c r="T140" s="24"/>
      <c r="U140" s="13"/>
      <c r="V140" s="25" t="e">
        <f t="shared" si="57"/>
        <v>#DIV/0!</v>
      </c>
      <c r="W140" s="13"/>
      <c r="X140" s="25" t="e">
        <f t="shared" si="58"/>
        <v>#DIV/0!</v>
      </c>
      <c r="Y140" s="13"/>
      <c r="Z140" s="26" t="e">
        <f t="shared" si="59"/>
        <v>#DIV/0!</v>
      </c>
      <c r="AA140" s="13"/>
      <c r="AB140" s="26" t="e">
        <f t="shared" si="60"/>
        <v>#DIV/0!</v>
      </c>
      <c r="AC140" s="27">
        <f t="shared" si="61"/>
        <v>0.8850574712643678</v>
      </c>
      <c r="AD140" s="28">
        <f t="shared" si="62"/>
        <v>0.8850574712643678</v>
      </c>
      <c r="AE140" s="29">
        <v>100</v>
      </c>
    </row>
    <row r="141" spans="1:31" ht="25.5" customHeight="1">
      <c r="A141" s="9">
        <v>8</v>
      </c>
      <c r="B141" s="30" t="s">
        <v>26</v>
      </c>
      <c r="C141" s="11">
        <v>3</v>
      </c>
      <c r="D141" s="31">
        <v>21</v>
      </c>
      <c r="E141" s="32"/>
      <c r="F141" s="33">
        <v>387</v>
      </c>
      <c r="G141" s="33">
        <v>387</v>
      </c>
      <c r="H141" s="34">
        <f t="shared" si="63"/>
        <v>11.727272727272727</v>
      </c>
      <c r="I141" s="35">
        <f t="shared" si="52"/>
        <v>408</v>
      </c>
      <c r="J141" s="36">
        <v>371</v>
      </c>
      <c r="K141" s="37">
        <v>23</v>
      </c>
      <c r="L141" s="37">
        <f t="shared" si="64"/>
        <v>394</v>
      </c>
      <c r="M141" s="37"/>
      <c r="N141" s="172">
        <f t="shared" si="53"/>
        <v>11.93939393939394</v>
      </c>
      <c r="O141" s="173"/>
      <c r="P141" s="38">
        <f t="shared" si="54"/>
        <v>14</v>
      </c>
      <c r="Q141" s="39"/>
      <c r="R141" s="40">
        <f t="shared" si="55"/>
        <v>4.666666666666667</v>
      </c>
      <c r="S141" s="41">
        <f t="shared" si="56"/>
        <v>0</v>
      </c>
      <c r="T141" s="24">
        <v>40</v>
      </c>
      <c r="U141" s="13">
        <v>29</v>
      </c>
      <c r="V141" s="25">
        <f t="shared" si="57"/>
        <v>0.725</v>
      </c>
      <c r="W141" s="13">
        <v>6</v>
      </c>
      <c r="X141" s="25">
        <f t="shared" si="58"/>
        <v>0.15</v>
      </c>
      <c r="Y141" s="13">
        <v>5</v>
      </c>
      <c r="Z141" s="26">
        <f t="shared" si="59"/>
        <v>0.125</v>
      </c>
      <c r="AA141" s="13"/>
      <c r="AB141" s="26">
        <f t="shared" si="60"/>
        <v>0</v>
      </c>
      <c r="AC141" s="27">
        <f t="shared" si="61"/>
        <v>1.0180878552971577</v>
      </c>
      <c r="AD141" s="28">
        <f t="shared" si="62"/>
        <v>0.9656862745098039</v>
      </c>
      <c r="AE141" s="29">
        <v>97.21</v>
      </c>
    </row>
    <row r="142" spans="1:31" ht="25.5" customHeight="1">
      <c r="A142" s="9">
        <v>9</v>
      </c>
      <c r="B142" s="30" t="s">
        <v>27</v>
      </c>
      <c r="C142" s="11">
        <v>1</v>
      </c>
      <c r="D142" s="31">
        <v>1</v>
      </c>
      <c r="E142" s="32"/>
      <c r="F142" s="33">
        <v>3</v>
      </c>
      <c r="G142" s="33">
        <v>3</v>
      </c>
      <c r="H142" s="34">
        <f t="shared" si="63"/>
        <v>0.2727272727272727</v>
      </c>
      <c r="I142" s="35">
        <f t="shared" si="52"/>
        <v>4</v>
      </c>
      <c r="J142" s="36">
        <v>4</v>
      </c>
      <c r="K142" s="37"/>
      <c r="L142" s="37">
        <f t="shared" si="64"/>
        <v>4</v>
      </c>
      <c r="M142" s="37"/>
      <c r="N142" s="172">
        <f t="shared" si="53"/>
        <v>0.36363636363636365</v>
      </c>
      <c r="O142" s="173"/>
      <c r="P142" s="38">
        <f t="shared" si="54"/>
        <v>0</v>
      </c>
      <c r="Q142" s="39"/>
      <c r="R142" s="40">
        <f t="shared" si="55"/>
        <v>0</v>
      </c>
      <c r="S142" s="41">
        <f t="shared" si="56"/>
        <v>0</v>
      </c>
      <c r="T142" s="24"/>
      <c r="U142" s="13"/>
      <c r="V142" s="25" t="e">
        <f t="shared" si="57"/>
        <v>#DIV/0!</v>
      </c>
      <c r="W142" s="13"/>
      <c r="X142" s="25" t="e">
        <f t="shared" si="58"/>
        <v>#DIV/0!</v>
      </c>
      <c r="Y142" s="13"/>
      <c r="Z142" s="26" t="e">
        <f t="shared" si="59"/>
        <v>#DIV/0!</v>
      </c>
      <c r="AA142" s="13"/>
      <c r="AB142" s="26" t="e">
        <f t="shared" si="60"/>
        <v>#DIV/0!</v>
      </c>
      <c r="AC142" s="27">
        <f t="shared" si="61"/>
        <v>1.3333333333333333</v>
      </c>
      <c r="AD142" s="28">
        <f t="shared" si="62"/>
        <v>1</v>
      </c>
      <c r="AE142" s="29">
        <v>100</v>
      </c>
    </row>
    <row r="143" spans="1:31" ht="25.5" customHeight="1">
      <c r="A143" s="9">
        <v>10</v>
      </c>
      <c r="B143" s="30" t="s">
        <v>29</v>
      </c>
      <c r="C143" s="11">
        <v>3</v>
      </c>
      <c r="D143" s="31">
        <v>10</v>
      </c>
      <c r="E143" s="32"/>
      <c r="F143" s="33">
        <v>75</v>
      </c>
      <c r="G143" s="33">
        <v>75</v>
      </c>
      <c r="H143" s="34">
        <f t="shared" si="63"/>
        <v>2.272727272727273</v>
      </c>
      <c r="I143" s="35">
        <f t="shared" si="52"/>
        <v>85</v>
      </c>
      <c r="J143" s="36">
        <v>82</v>
      </c>
      <c r="K143" s="37">
        <v>1</v>
      </c>
      <c r="L143" s="37">
        <f t="shared" si="64"/>
        <v>83</v>
      </c>
      <c r="M143" s="37"/>
      <c r="N143" s="172">
        <f t="shared" si="53"/>
        <v>2.515151515151515</v>
      </c>
      <c r="O143" s="173"/>
      <c r="P143" s="38">
        <f t="shared" si="54"/>
        <v>2</v>
      </c>
      <c r="Q143" s="39"/>
      <c r="R143" s="40">
        <f t="shared" si="55"/>
        <v>0.6666666666666666</v>
      </c>
      <c r="S143" s="41">
        <f t="shared" si="56"/>
        <v>0</v>
      </c>
      <c r="T143" s="24">
        <v>14</v>
      </c>
      <c r="U143" s="13">
        <v>11</v>
      </c>
      <c r="V143" s="25">
        <f t="shared" si="57"/>
        <v>0.7857142857142857</v>
      </c>
      <c r="W143" s="13"/>
      <c r="X143" s="25">
        <f t="shared" si="58"/>
        <v>0</v>
      </c>
      <c r="Y143" s="13">
        <v>3</v>
      </c>
      <c r="Z143" s="26">
        <f t="shared" si="59"/>
        <v>0.21428571428571427</v>
      </c>
      <c r="AA143" s="13"/>
      <c r="AB143" s="26">
        <f t="shared" si="60"/>
        <v>0</v>
      </c>
      <c r="AC143" s="27">
        <f t="shared" si="61"/>
        <v>1.1066666666666667</v>
      </c>
      <c r="AD143" s="28">
        <f t="shared" si="62"/>
        <v>0.9764705882352941</v>
      </c>
      <c r="AE143" s="29">
        <v>96.39</v>
      </c>
    </row>
    <row r="144" spans="1:31" ht="25.5" customHeight="1">
      <c r="A144" s="9">
        <v>11</v>
      </c>
      <c r="B144" s="30" t="s">
        <v>30</v>
      </c>
      <c r="C144" s="11">
        <v>3</v>
      </c>
      <c r="D144" s="31">
        <v>97</v>
      </c>
      <c r="E144" s="32"/>
      <c r="F144" s="33">
        <v>1428</v>
      </c>
      <c r="G144" s="33">
        <v>1428</v>
      </c>
      <c r="H144" s="34">
        <f t="shared" si="63"/>
        <v>43.27272727272727</v>
      </c>
      <c r="I144" s="35">
        <f t="shared" si="52"/>
        <v>1525</v>
      </c>
      <c r="J144" s="36">
        <v>1219</v>
      </c>
      <c r="K144" s="37">
        <v>227</v>
      </c>
      <c r="L144" s="37">
        <f t="shared" si="64"/>
        <v>1446</v>
      </c>
      <c r="M144" s="37"/>
      <c r="N144" s="172">
        <f t="shared" si="53"/>
        <v>43.81818181818182</v>
      </c>
      <c r="O144" s="173"/>
      <c r="P144" s="38">
        <f t="shared" si="54"/>
        <v>79</v>
      </c>
      <c r="Q144" s="39"/>
      <c r="R144" s="40">
        <f t="shared" si="55"/>
        <v>26.333333333333332</v>
      </c>
      <c r="S144" s="41">
        <f t="shared" si="56"/>
        <v>0</v>
      </c>
      <c r="T144" s="24"/>
      <c r="U144" s="13"/>
      <c r="V144" s="25" t="e">
        <f t="shared" si="57"/>
        <v>#DIV/0!</v>
      </c>
      <c r="W144" s="13"/>
      <c r="X144" s="25" t="e">
        <f t="shared" si="58"/>
        <v>#DIV/0!</v>
      </c>
      <c r="Y144" s="13"/>
      <c r="Z144" s="26" t="e">
        <f t="shared" si="59"/>
        <v>#DIV/0!</v>
      </c>
      <c r="AA144" s="13"/>
      <c r="AB144" s="26" t="e">
        <f t="shared" si="60"/>
        <v>#DIV/0!</v>
      </c>
      <c r="AC144" s="27">
        <f t="shared" si="61"/>
        <v>1.0126050420168067</v>
      </c>
      <c r="AD144" s="28">
        <f t="shared" si="62"/>
        <v>0.9481967213114754</v>
      </c>
      <c r="AE144" s="29">
        <v>100</v>
      </c>
    </row>
    <row r="145" spans="1:31" ht="25.5" customHeight="1">
      <c r="A145" s="9">
        <v>12</v>
      </c>
      <c r="B145" s="30" t="s">
        <v>43</v>
      </c>
      <c r="C145" s="11">
        <v>1</v>
      </c>
      <c r="D145" s="31"/>
      <c r="E145" s="32"/>
      <c r="F145" s="33">
        <v>41</v>
      </c>
      <c r="G145" s="33">
        <v>41</v>
      </c>
      <c r="H145" s="34">
        <f t="shared" si="63"/>
        <v>3.727272727272727</v>
      </c>
      <c r="I145" s="35">
        <f t="shared" si="52"/>
        <v>41</v>
      </c>
      <c r="J145" s="36"/>
      <c r="K145" s="37">
        <v>41</v>
      </c>
      <c r="L145" s="37">
        <f t="shared" si="64"/>
        <v>41</v>
      </c>
      <c r="M145" s="37"/>
      <c r="N145" s="172">
        <f t="shared" si="53"/>
        <v>3.727272727272727</v>
      </c>
      <c r="O145" s="173"/>
      <c r="P145" s="38">
        <f t="shared" si="54"/>
        <v>0</v>
      </c>
      <c r="Q145" s="39"/>
      <c r="R145" s="40">
        <f t="shared" si="55"/>
        <v>0</v>
      </c>
      <c r="S145" s="41">
        <f t="shared" si="56"/>
        <v>0</v>
      </c>
      <c r="T145" s="24"/>
      <c r="U145" s="13"/>
      <c r="V145" s="25" t="e">
        <f t="shared" si="57"/>
        <v>#DIV/0!</v>
      </c>
      <c r="W145" s="13"/>
      <c r="X145" s="25" t="e">
        <f t="shared" si="58"/>
        <v>#DIV/0!</v>
      </c>
      <c r="Y145" s="13"/>
      <c r="Z145" s="26" t="e">
        <f t="shared" si="59"/>
        <v>#DIV/0!</v>
      </c>
      <c r="AA145" s="13"/>
      <c r="AB145" s="26" t="e">
        <f t="shared" si="60"/>
        <v>#DIV/0!</v>
      </c>
      <c r="AC145" s="27">
        <f t="shared" si="61"/>
        <v>1</v>
      </c>
      <c r="AD145" s="28">
        <f t="shared" si="62"/>
        <v>1</v>
      </c>
      <c r="AE145" s="29">
        <v>100</v>
      </c>
    </row>
    <row r="146" spans="1:31" ht="25.5" customHeight="1">
      <c r="A146" s="9">
        <v>13</v>
      </c>
      <c r="B146" s="30" t="s">
        <v>31</v>
      </c>
      <c r="C146" s="11">
        <v>3</v>
      </c>
      <c r="D146" s="31"/>
      <c r="E146" s="32"/>
      <c r="F146" s="33">
        <v>91</v>
      </c>
      <c r="G146" s="33">
        <v>91</v>
      </c>
      <c r="H146" s="34">
        <f t="shared" si="63"/>
        <v>2.7575757575757573</v>
      </c>
      <c r="I146" s="35">
        <f t="shared" si="52"/>
        <v>91</v>
      </c>
      <c r="J146" s="36">
        <v>85</v>
      </c>
      <c r="K146" s="37">
        <v>6</v>
      </c>
      <c r="L146" s="37">
        <f t="shared" si="64"/>
        <v>91</v>
      </c>
      <c r="M146" s="37"/>
      <c r="N146" s="172">
        <f t="shared" si="53"/>
        <v>2.7575757575757573</v>
      </c>
      <c r="O146" s="173"/>
      <c r="P146" s="38">
        <f t="shared" si="54"/>
        <v>0</v>
      </c>
      <c r="Q146" s="39"/>
      <c r="R146" s="40">
        <f t="shared" si="55"/>
        <v>0</v>
      </c>
      <c r="S146" s="41">
        <f t="shared" si="56"/>
        <v>0</v>
      </c>
      <c r="T146" s="24"/>
      <c r="U146" s="13"/>
      <c r="V146" s="25" t="e">
        <f t="shared" si="57"/>
        <v>#DIV/0!</v>
      </c>
      <c r="W146" s="13"/>
      <c r="X146" s="25" t="e">
        <f t="shared" si="58"/>
        <v>#DIV/0!</v>
      </c>
      <c r="Y146" s="13"/>
      <c r="Z146" s="26" t="e">
        <f t="shared" si="59"/>
        <v>#DIV/0!</v>
      </c>
      <c r="AA146" s="13"/>
      <c r="AB146" s="26" t="e">
        <f t="shared" si="60"/>
        <v>#DIV/0!</v>
      </c>
      <c r="AC146" s="27">
        <f t="shared" si="61"/>
        <v>1</v>
      </c>
      <c r="AD146" s="28">
        <f t="shared" si="62"/>
        <v>1</v>
      </c>
      <c r="AE146" s="29">
        <v>100</v>
      </c>
    </row>
    <row r="147" spans="1:31" ht="25.5" customHeight="1">
      <c r="A147" s="9">
        <v>14</v>
      </c>
      <c r="B147" s="30" t="s">
        <v>35</v>
      </c>
      <c r="C147" s="11">
        <v>3</v>
      </c>
      <c r="D147" s="31"/>
      <c r="E147" s="32"/>
      <c r="F147" s="33">
        <v>6</v>
      </c>
      <c r="G147" s="33">
        <v>6</v>
      </c>
      <c r="H147" s="34">
        <f t="shared" si="63"/>
        <v>0.18181818181818182</v>
      </c>
      <c r="I147" s="35">
        <f t="shared" si="52"/>
        <v>6</v>
      </c>
      <c r="J147" s="36">
        <v>4</v>
      </c>
      <c r="K147" s="37"/>
      <c r="L147" s="37">
        <f t="shared" si="64"/>
        <v>4</v>
      </c>
      <c r="M147" s="37"/>
      <c r="N147" s="172">
        <f t="shared" si="53"/>
        <v>0.1212121212121212</v>
      </c>
      <c r="O147" s="173"/>
      <c r="P147" s="38">
        <f t="shared" si="54"/>
        <v>2</v>
      </c>
      <c r="Q147" s="39"/>
      <c r="R147" s="40">
        <f t="shared" si="55"/>
        <v>0.6666666666666666</v>
      </c>
      <c r="S147" s="41">
        <f t="shared" si="56"/>
        <v>0</v>
      </c>
      <c r="T147" s="24"/>
      <c r="U147" s="13"/>
      <c r="V147" s="25" t="e">
        <f t="shared" si="57"/>
        <v>#DIV/0!</v>
      </c>
      <c r="W147" s="13"/>
      <c r="X147" s="25" t="e">
        <f t="shared" si="58"/>
        <v>#DIV/0!</v>
      </c>
      <c r="Y147" s="13"/>
      <c r="Z147" s="26" t="e">
        <f t="shared" si="59"/>
        <v>#DIV/0!</v>
      </c>
      <c r="AA147" s="13"/>
      <c r="AB147" s="26" t="e">
        <f t="shared" si="60"/>
        <v>#DIV/0!</v>
      </c>
      <c r="AC147" s="27">
        <f t="shared" si="61"/>
        <v>0.6666666666666666</v>
      </c>
      <c r="AD147" s="28">
        <f t="shared" si="62"/>
        <v>0.6666666666666666</v>
      </c>
      <c r="AE147" s="29">
        <v>100</v>
      </c>
    </row>
    <row r="148" spans="1:31" ht="25.5" customHeight="1">
      <c r="A148" s="9">
        <v>15</v>
      </c>
      <c r="B148" s="30" t="s">
        <v>33</v>
      </c>
      <c r="C148" s="11">
        <v>2</v>
      </c>
      <c r="D148" s="31">
        <v>2</v>
      </c>
      <c r="E148" s="32"/>
      <c r="F148" s="33">
        <v>2</v>
      </c>
      <c r="G148" s="33">
        <v>2</v>
      </c>
      <c r="H148" s="34">
        <f t="shared" si="63"/>
        <v>0.09090909090909091</v>
      </c>
      <c r="I148" s="35">
        <f t="shared" si="52"/>
        <v>4</v>
      </c>
      <c r="J148" s="36">
        <v>4</v>
      </c>
      <c r="K148" s="37"/>
      <c r="L148" s="37">
        <f t="shared" si="64"/>
        <v>4</v>
      </c>
      <c r="M148" s="37"/>
      <c r="N148" s="172">
        <f t="shared" si="53"/>
        <v>0.18181818181818182</v>
      </c>
      <c r="O148" s="173"/>
      <c r="P148" s="38">
        <f t="shared" si="54"/>
        <v>0</v>
      </c>
      <c r="Q148" s="39"/>
      <c r="R148" s="40">
        <f t="shared" si="55"/>
        <v>0</v>
      </c>
      <c r="S148" s="41">
        <f t="shared" si="56"/>
        <v>0</v>
      </c>
      <c r="T148" s="24">
        <v>1</v>
      </c>
      <c r="U148" s="13">
        <v>1</v>
      </c>
      <c r="V148" s="25">
        <f t="shared" si="57"/>
        <v>1</v>
      </c>
      <c r="W148" s="13"/>
      <c r="X148" s="25">
        <f t="shared" si="58"/>
        <v>0</v>
      </c>
      <c r="Y148" s="13"/>
      <c r="Z148" s="26">
        <f t="shared" si="59"/>
        <v>0</v>
      </c>
      <c r="AA148" s="13"/>
      <c r="AB148" s="26">
        <f t="shared" si="60"/>
        <v>0</v>
      </c>
      <c r="AC148" s="27">
        <f t="shared" si="61"/>
        <v>2</v>
      </c>
      <c r="AD148" s="28">
        <f t="shared" si="62"/>
        <v>1</v>
      </c>
      <c r="AE148" s="29">
        <v>100</v>
      </c>
    </row>
    <row r="149" spans="1:31" ht="25.5" customHeight="1">
      <c r="A149" s="9">
        <v>16</v>
      </c>
      <c r="B149" s="30" t="s">
        <v>32</v>
      </c>
      <c r="C149" s="11">
        <v>1</v>
      </c>
      <c r="D149" s="31"/>
      <c r="E149" s="32"/>
      <c r="F149" s="33">
        <v>61</v>
      </c>
      <c r="G149" s="33">
        <v>61</v>
      </c>
      <c r="H149" s="34">
        <f t="shared" si="63"/>
        <v>5.545454545454546</v>
      </c>
      <c r="I149" s="35">
        <f t="shared" si="52"/>
        <v>61</v>
      </c>
      <c r="J149" s="36"/>
      <c r="K149" s="37">
        <v>61</v>
      </c>
      <c r="L149" s="37">
        <f t="shared" si="64"/>
        <v>61</v>
      </c>
      <c r="M149" s="37"/>
      <c r="N149" s="172">
        <f t="shared" si="53"/>
        <v>5.545454545454546</v>
      </c>
      <c r="O149" s="173"/>
      <c r="P149" s="38">
        <f t="shared" si="54"/>
        <v>0</v>
      </c>
      <c r="Q149" s="39"/>
      <c r="R149" s="40">
        <f t="shared" si="55"/>
        <v>0</v>
      </c>
      <c r="S149" s="41">
        <f t="shared" si="56"/>
        <v>0</v>
      </c>
      <c r="T149" s="24"/>
      <c r="U149" s="13"/>
      <c r="V149" s="25" t="e">
        <f t="shared" si="57"/>
        <v>#DIV/0!</v>
      </c>
      <c r="W149" s="13"/>
      <c r="X149" s="25" t="e">
        <f t="shared" si="58"/>
        <v>#DIV/0!</v>
      </c>
      <c r="Y149" s="13"/>
      <c r="Z149" s="26" t="e">
        <f t="shared" si="59"/>
        <v>#DIV/0!</v>
      </c>
      <c r="AA149" s="13"/>
      <c r="AB149" s="26" t="e">
        <f t="shared" si="60"/>
        <v>#DIV/0!</v>
      </c>
      <c r="AC149" s="27">
        <f t="shared" si="61"/>
        <v>1</v>
      </c>
      <c r="AD149" s="28">
        <f t="shared" si="62"/>
        <v>1</v>
      </c>
      <c r="AE149" s="29">
        <v>100</v>
      </c>
    </row>
    <row r="150" spans="1:31" ht="25.5" customHeight="1">
      <c r="A150" s="9">
        <v>17</v>
      </c>
      <c r="B150" s="30" t="s">
        <v>36</v>
      </c>
      <c r="C150" s="11">
        <v>1</v>
      </c>
      <c r="D150" s="31"/>
      <c r="E150" s="32"/>
      <c r="F150" s="33">
        <v>1</v>
      </c>
      <c r="G150" s="33">
        <v>1</v>
      </c>
      <c r="H150" s="34">
        <f t="shared" si="63"/>
        <v>0.09090909090909091</v>
      </c>
      <c r="I150" s="35">
        <f t="shared" si="52"/>
        <v>1</v>
      </c>
      <c r="J150" s="36">
        <v>1</v>
      </c>
      <c r="K150" s="37"/>
      <c r="L150" s="37">
        <f t="shared" si="64"/>
        <v>1</v>
      </c>
      <c r="M150" s="37"/>
      <c r="N150" s="172">
        <f t="shared" si="53"/>
        <v>0.09090909090909091</v>
      </c>
      <c r="O150" s="173"/>
      <c r="P150" s="38">
        <f t="shared" si="54"/>
        <v>0</v>
      </c>
      <c r="Q150" s="39"/>
      <c r="R150" s="40">
        <f t="shared" si="55"/>
        <v>0</v>
      </c>
      <c r="S150" s="41">
        <f t="shared" si="56"/>
        <v>0</v>
      </c>
      <c r="T150" s="24"/>
      <c r="U150" s="13"/>
      <c r="V150" s="25" t="e">
        <f t="shared" si="57"/>
        <v>#DIV/0!</v>
      </c>
      <c r="W150" s="13"/>
      <c r="X150" s="25" t="e">
        <f t="shared" si="58"/>
        <v>#DIV/0!</v>
      </c>
      <c r="Y150" s="13"/>
      <c r="Z150" s="26" t="e">
        <f t="shared" si="59"/>
        <v>#DIV/0!</v>
      </c>
      <c r="AA150" s="13"/>
      <c r="AB150" s="26" t="e">
        <f t="shared" si="60"/>
        <v>#DIV/0!</v>
      </c>
      <c r="AC150" s="27">
        <f t="shared" si="61"/>
        <v>1</v>
      </c>
      <c r="AD150" s="28">
        <f t="shared" si="62"/>
        <v>1</v>
      </c>
      <c r="AE150" s="29">
        <v>100</v>
      </c>
    </row>
    <row r="151" spans="1:31" ht="25.5" customHeight="1" thickBot="1">
      <c r="A151" s="9">
        <v>18</v>
      </c>
      <c r="B151" s="30" t="s">
        <v>34</v>
      </c>
      <c r="C151" s="11">
        <v>1</v>
      </c>
      <c r="D151" s="31"/>
      <c r="E151" s="32"/>
      <c r="F151" s="33">
        <v>11</v>
      </c>
      <c r="G151" s="33">
        <v>11</v>
      </c>
      <c r="H151" s="34">
        <f t="shared" si="63"/>
        <v>1</v>
      </c>
      <c r="I151" s="35">
        <f t="shared" si="52"/>
        <v>11</v>
      </c>
      <c r="J151" s="36">
        <v>8</v>
      </c>
      <c r="K151" s="37">
        <v>3</v>
      </c>
      <c r="L151" s="37">
        <f t="shared" si="64"/>
        <v>11</v>
      </c>
      <c r="M151" s="37"/>
      <c r="N151" s="172">
        <f t="shared" si="53"/>
        <v>1</v>
      </c>
      <c r="O151" s="173"/>
      <c r="P151" s="38">
        <f t="shared" si="54"/>
        <v>0</v>
      </c>
      <c r="Q151" s="39"/>
      <c r="R151" s="40">
        <f t="shared" si="55"/>
        <v>0</v>
      </c>
      <c r="S151" s="41">
        <f t="shared" si="56"/>
        <v>0</v>
      </c>
      <c r="T151" s="24"/>
      <c r="U151" s="13"/>
      <c r="V151" s="25" t="e">
        <f t="shared" si="57"/>
        <v>#DIV/0!</v>
      </c>
      <c r="W151" s="13"/>
      <c r="X151" s="25" t="e">
        <f t="shared" si="58"/>
        <v>#DIV/0!</v>
      </c>
      <c r="Y151" s="13"/>
      <c r="Z151" s="26" t="e">
        <f t="shared" si="59"/>
        <v>#DIV/0!</v>
      </c>
      <c r="AA151" s="13"/>
      <c r="AB151" s="26" t="e">
        <f t="shared" si="60"/>
        <v>#DIV/0!</v>
      </c>
      <c r="AC151" s="27">
        <f t="shared" si="61"/>
        <v>1</v>
      </c>
      <c r="AD151" s="28">
        <f t="shared" si="62"/>
        <v>1</v>
      </c>
      <c r="AE151" s="29">
        <v>100</v>
      </c>
    </row>
    <row r="152" spans="1:31" ht="25.5" customHeight="1" thickBot="1" thickTop="1">
      <c r="A152" s="150" t="s">
        <v>12</v>
      </c>
      <c r="B152" s="151"/>
      <c r="C152" s="42">
        <v>8</v>
      </c>
      <c r="D152" s="43">
        <f>SUM(D134:D151)</f>
        <v>212</v>
      </c>
      <c r="E152" s="44">
        <f>SUM(E134:E151)</f>
        <v>8</v>
      </c>
      <c r="F152" s="45">
        <f>SUM(F134:F151)</f>
        <v>2982</v>
      </c>
      <c r="G152" s="45">
        <f>SUM(G134:G151)</f>
        <v>2962</v>
      </c>
      <c r="H152" s="46">
        <f t="shared" si="63"/>
        <v>33.88636363636363</v>
      </c>
      <c r="I152" s="47">
        <f>SUM(D152,F152)</f>
        <v>3194</v>
      </c>
      <c r="J152" s="48">
        <f>SUM(J134:J151)</f>
        <v>2181</v>
      </c>
      <c r="K152" s="49">
        <f>SUM(K134:K151)</f>
        <v>725</v>
      </c>
      <c r="L152" s="49">
        <f>SUM(L134:L151)</f>
        <v>2906</v>
      </c>
      <c r="M152" s="49">
        <f>SUM(M134:M151)</f>
        <v>13</v>
      </c>
      <c r="N152" s="152">
        <f t="shared" si="53"/>
        <v>33.02272727272727</v>
      </c>
      <c r="O152" s="153"/>
      <c r="P152" s="50">
        <f t="shared" si="54"/>
        <v>288</v>
      </c>
      <c r="Q152" s="51">
        <f>SUM(Q134:Q151)</f>
        <v>12</v>
      </c>
      <c r="R152" s="52">
        <f t="shared" si="55"/>
        <v>36</v>
      </c>
      <c r="S152" s="53">
        <f t="shared" si="56"/>
        <v>1.5</v>
      </c>
      <c r="T152" s="54">
        <v>90</v>
      </c>
      <c r="U152" s="43">
        <v>50</v>
      </c>
      <c r="V152" s="55">
        <f>((U152/T152)*100/100)</f>
        <v>0.5555555555555556</v>
      </c>
      <c r="W152" s="43">
        <v>12</v>
      </c>
      <c r="X152" s="55">
        <f>((W152/T152)*100/100)</f>
        <v>0.13333333333333333</v>
      </c>
      <c r="Y152" s="62">
        <v>27</v>
      </c>
      <c r="Z152" s="55">
        <f>((Y152/T152)*100/100)</f>
        <v>0.3</v>
      </c>
      <c r="AA152" s="43">
        <v>1</v>
      </c>
      <c r="AB152" s="56">
        <f>((AA152/T152)*100/100)</f>
        <v>0.011111111111111112</v>
      </c>
      <c r="AC152" s="57">
        <f t="shared" si="61"/>
        <v>0.9745137491616365</v>
      </c>
      <c r="AD152" s="58">
        <f t="shared" si="62"/>
        <v>0.9098309329993738</v>
      </c>
      <c r="AE152" s="59"/>
    </row>
    <row r="154" spans="1:31" ht="18.75">
      <c r="A154" s="1" t="s">
        <v>0</v>
      </c>
      <c r="B154" s="2"/>
      <c r="C154" s="3"/>
      <c r="D154" s="1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5"/>
      <c r="Q154" s="2"/>
      <c r="R154" s="3"/>
      <c r="S154" s="3"/>
      <c r="T154" s="2"/>
      <c r="U154" s="2"/>
      <c r="V154" s="2"/>
      <c r="W154" s="2"/>
      <c r="X154" s="2"/>
      <c r="Y154" s="2"/>
      <c r="Z154" s="2"/>
      <c r="AA154" s="2"/>
      <c r="AB154" s="2"/>
      <c r="AC154" s="1" t="s">
        <v>1</v>
      </c>
      <c r="AD154" s="1"/>
      <c r="AE154" s="1"/>
    </row>
    <row r="155" spans="1:31" ht="15.75">
      <c r="A155" s="1" t="s">
        <v>15</v>
      </c>
      <c r="B155" s="2"/>
      <c r="C155" s="6"/>
      <c r="D155" s="7"/>
      <c r="E155" s="7"/>
      <c r="F155" s="7"/>
      <c r="G155" s="7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5.75">
      <c r="A156" s="1" t="s">
        <v>14</v>
      </c>
      <c r="B156" s="2" t="s">
        <v>16</v>
      </c>
      <c r="C156" s="4"/>
      <c r="D156" s="1"/>
      <c r="E156" s="1"/>
      <c r="F156" s="1"/>
      <c r="G156" s="1"/>
      <c r="H156" s="1"/>
      <c r="I156" s="1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21" thickBot="1">
      <c r="A157" s="8"/>
      <c r="B157" s="154" t="s">
        <v>17</v>
      </c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</row>
    <row r="158" spans="1:31" s="73" customFormat="1" ht="15.75" customHeight="1">
      <c r="A158" s="123" t="s">
        <v>56</v>
      </c>
      <c r="B158" s="155" t="s">
        <v>57</v>
      </c>
      <c r="C158" s="158" t="s">
        <v>58</v>
      </c>
      <c r="D158" s="161" t="s">
        <v>59</v>
      </c>
      <c r="E158" s="162"/>
      <c r="F158" s="165" t="s">
        <v>60</v>
      </c>
      <c r="G158" s="166"/>
      <c r="H158" s="169" t="s">
        <v>61</v>
      </c>
      <c r="I158" s="169" t="s">
        <v>62</v>
      </c>
      <c r="J158" s="174" t="s">
        <v>63</v>
      </c>
      <c r="K158" s="186"/>
      <c r="L158" s="186"/>
      <c r="M158" s="175"/>
      <c r="N158" s="174" t="s">
        <v>64</v>
      </c>
      <c r="O158" s="175"/>
      <c r="P158" s="174" t="s">
        <v>65</v>
      </c>
      <c r="Q158" s="175"/>
      <c r="R158" s="174" t="s">
        <v>66</v>
      </c>
      <c r="S158" s="175"/>
      <c r="T158" s="178" t="s">
        <v>2</v>
      </c>
      <c r="U158" s="179"/>
      <c r="V158" s="179"/>
      <c r="W158" s="179"/>
      <c r="X158" s="179"/>
      <c r="Y158" s="179"/>
      <c r="Z158" s="179"/>
      <c r="AA158" s="179"/>
      <c r="AB158" s="179"/>
      <c r="AC158" s="179"/>
      <c r="AD158" s="179"/>
      <c r="AE158" s="180"/>
    </row>
    <row r="159" spans="1:31" s="73" customFormat="1" ht="41.25" customHeight="1">
      <c r="A159" s="124"/>
      <c r="B159" s="156"/>
      <c r="C159" s="159"/>
      <c r="D159" s="163"/>
      <c r="E159" s="164"/>
      <c r="F159" s="167"/>
      <c r="G159" s="168"/>
      <c r="H159" s="170"/>
      <c r="I159" s="170"/>
      <c r="J159" s="176"/>
      <c r="K159" s="187"/>
      <c r="L159" s="187"/>
      <c r="M159" s="177"/>
      <c r="N159" s="176"/>
      <c r="O159" s="177"/>
      <c r="P159" s="176"/>
      <c r="Q159" s="177"/>
      <c r="R159" s="176"/>
      <c r="S159" s="177"/>
      <c r="T159" s="181" t="s">
        <v>67</v>
      </c>
      <c r="U159" s="182" t="s">
        <v>68</v>
      </c>
      <c r="V159" s="182"/>
      <c r="W159" s="182" t="s">
        <v>69</v>
      </c>
      <c r="X159" s="182"/>
      <c r="Y159" s="182" t="s">
        <v>70</v>
      </c>
      <c r="Z159" s="182"/>
      <c r="AA159" s="183" t="s">
        <v>71</v>
      </c>
      <c r="AB159" s="182"/>
      <c r="AC159" s="184" t="s">
        <v>72</v>
      </c>
      <c r="AD159" s="184" t="s">
        <v>73</v>
      </c>
      <c r="AE159" s="74" t="s">
        <v>74</v>
      </c>
    </row>
    <row r="160" spans="1:31" s="73" customFormat="1" ht="94.5" customHeight="1" thickBot="1">
      <c r="A160" s="94"/>
      <c r="B160" s="157"/>
      <c r="C160" s="160"/>
      <c r="D160" s="75" t="s">
        <v>3</v>
      </c>
      <c r="E160" s="76" t="s">
        <v>4</v>
      </c>
      <c r="F160" s="75" t="s">
        <v>3</v>
      </c>
      <c r="G160" s="76" t="s">
        <v>5</v>
      </c>
      <c r="H160" s="171"/>
      <c r="I160" s="171"/>
      <c r="J160" s="75" t="s">
        <v>6</v>
      </c>
      <c r="K160" s="77" t="s">
        <v>7</v>
      </c>
      <c r="L160" s="77" t="s">
        <v>13</v>
      </c>
      <c r="M160" s="76" t="s">
        <v>8</v>
      </c>
      <c r="N160" s="188"/>
      <c r="O160" s="189"/>
      <c r="P160" s="75" t="s">
        <v>9</v>
      </c>
      <c r="Q160" s="76" t="s">
        <v>10</v>
      </c>
      <c r="R160" s="75" t="s">
        <v>3</v>
      </c>
      <c r="S160" s="76" t="s">
        <v>4</v>
      </c>
      <c r="T160" s="94"/>
      <c r="U160" s="79" t="s">
        <v>75</v>
      </c>
      <c r="V160" s="79" t="s">
        <v>11</v>
      </c>
      <c r="W160" s="79" t="s">
        <v>75</v>
      </c>
      <c r="X160" s="79" t="s">
        <v>11</v>
      </c>
      <c r="Y160" s="79" t="s">
        <v>75</v>
      </c>
      <c r="Z160" s="79" t="s">
        <v>11</v>
      </c>
      <c r="AA160" s="79" t="s">
        <v>75</v>
      </c>
      <c r="AB160" s="79" t="s">
        <v>11</v>
      </c>
      <c r="AC160" s="185"/>
      <c r="AD160" s="185"/>
      <c r="AE160" s="78" t="s">
        <v>11</v>
      </c>
    </row>
    <row r="161" spans="1:31" ht="21.75" customHeight="1" thickTop="1">
      <c r="A161" s="9">
        <v>1</v>
      </c>
      <c r="B161" s="10" t="s">
        <v>18</v>
      </c>
      <c r="C161" s="11">
        <v>2</v>
      </c>
      <c r="D161" s="12">
        <v>4</v>
      </c>
      <c r="E161" s="13">
        <v>1</v>
      </c>
      <c r="F161" s="14">
        <v>52</v>
      </c>
      <c r="G161" s="15">
        <v>48</v>
      </c>
      <c r="H161" s="16">
        <f>SUM(F161/C161)/11</f>
        <v>2.3636363636363638</v>
      </c>
      <c r="I161" s="17">
        <f aca="true" t="shared" si="65" ref="I161:I181">SUM(D161,F161)</f>
        <v>56</v>
      </c>
      <c r="J161" s="18">
        <v>16</v>
      </c>
      <c r="K161" s="19">
        <v>18</v>
      </c>
      <c r="L161" s="19">
        <v>34</v>
      </c>
      <c r="M161" s="19"/>
      <c r="N161" s="172">
        <f aca="true" t="shared" si="66" ref="N161:N182">SUM((J161+K161)/C161)/11</f>
        <v>1.5454545454545454</v>
      </c>
      <c r="O161" s="173"/>
      <c r="P161" s="20">
        <f aca="true" t="shared" si="67" ref="P161:P182">SUM(I161-J161-K161)</f>
        <v>22</v>
      </c>
      <c r="Q161" s="21">
        <v>2</v>
      </c>
      <c r="R161" s="22">
        <f aca="true" t="shared" si="68" ref="R161:R182">P161/C161</f>
        <v>11</v>
      </c>
      <c r="S161" s="23">
        <f aca="true" t="shared" si="69" ref="S161:S182">SUM(Q161/C161)</f>
        <v>1</v>
      </c>
      <c r="T161" s="24">
        <v>4</v>
      </c>
      <c r="U161" s="13">
        <v>1</v>
      </c>
      <c r="V161" s="25">
        <f aca="true" t="shared" si="70" ref="V161:V181">((U161/T161)*100/100)</f>
        <v>0.25</v>
      </c>
      <c r="W161" s="13">
        <v>1</v>
      </c>
      <c r="X161" s="25">
        <f aca="true" t="shared" si="71" ref="X161:X181">((W161/T161)*100/100)</f>
        <v>0.25</v>
      </c>
      <c r="Y161" s="13">
        <v>2</v>
      </c>
      <c r="Z161" s="26">
        <f aca="true" t="shared" si="72" ref="Z161:Z181">((Y161/T161)*100/100)</f>
        <v>0.5</v>
      </c>
      <c r="AA161" s="13"/>
      <c r="AB161" s="26">
        <f aca="true" t="shared" si="73" ref="AB161:AB181">((AA161/T161)*100/100)</f>
        <v>0</v>
      </c>
      <c r="AC161" s="27">
        <f aca="true" t="shared" si="74" ref="AC161:AC182">SUM(J161:K161)/F161</f>
        <v>0.6538461538461539</v>
      </c>
      <c r="AD161" s="28">
        <f aca="true" t="shared" si="75" ref="AD161:AD182">SUM(J161:K161)/I161</f>
        <v>0.6071428571428571</v>
      </c>
      <c r="AE161" s="29">
        <v>91.18</v>
      </c>
    </row>
    <row r="162" spans="1:31" ht="21.75" customHeight="1">
      <c r="A162" s="9">
        <v>2</v>
      </c>
      <c r="B162" s="30" t="s">
        <v>19</v>
      </c>
      <c r="C162" s="11">
        <v>1</v>
      </c>
      <c r="D162" s="31"/>
      <c r="E162" s="32"/>
      <c r="F162" s="33">
        <v>18</v>
      </c>
      <c r="G162" s="33">
        <v>18</v>
      </c>
      <c r="H162" s="34">
        <f aca="true" t="shared" si="76" ref="H162:H182">SUM(F162/C162)/11</f>
        <v>1.6363636363636365</v>
      </c>
      <c r="I162" s="35">
        <v>18</v>
      </c>
      <c r="J162" s="36">
        <v>14</v>
      </c>
      <c r="K162" s="37">
        <v>3</v>
      </c>
      <c r="L162" s="37">
        <f aca="true" t="shared" si="77" ref="L162:L181">SUM(J162:K162)</f>
        <v>17</v>
      </c>
      <c r="M162" s="37"/>
      <c r="N162" s="172">
        <f t="shared" si="66"/>
        <v>1.5454545454545454</v>
      </c>
      <c r="O162" s="173"/>
      <c r="P162" s="38">
        <f t="shared" si="67"/>
        <v>1</v>
      </c>
      <c r="Q162" s="39"/>
      <c r="R162" s="40">
        <f t="shared" si="68"/>
        <v>1</v>
      </c>
      <c r="S162" s="41">
        <f t="shared" si="69"/>
        <v>0</v>
      </c>
      <c r="T162" s="24">
        <v>2</v>
      </c>
      <c r="U162" s="13">
        <v>2</v>
      </c>
      <c r="V162" s="25">
        <f t="shared" si="70"/>
        <v>1</v>
      </c>
      <c r="W162" s="13"/>
      <c r="X162" s="25">
        <f t="shared" si="71"/>
        <v>0</v>
      </c>
      <c r="Y162" s="13"/>
      <c r="Z162" s="26">
        <f t="shared" si="72"/>
        <v>0</v>
      </c>
      <c r="AA162" s="13"/>
      <c r="AB162" s="26">
        <f t="shared" si="73"/>
        <v>0</v>
      </c>
      <c r="AC162" s="27">
        <f t="shared" si="74"/>
        <v>0.9444444444444444</v>
      </c>
      <c r="AD162" s="28">
        <f t="shared" si="75"/>
        <v>0.9444444444444444</v>
      </c>
      <c r="AE162" s="29">
        <v>100</v>
      </c>
    </row>
    <row r="163" spans="1:31" ht="21.75" customHeight="1">
      <c r="A163" s="9">
        <v>3</v>
      </c>
      <c r="B163" s="30" t="s">
        <v>20</v>
      </c>
      <c r="C163" s="11">
        <v>2</v>
      </c>
      <c r="D163" s="31">
        <v>39</v>
      </c>
      <c r="E163" s="32">
        <v>1</v>
      </c>
      <c r="F163" s="33">
        <v>114</v>
      </c>
      <c r="G163" s="33">
        <v>109</v>
      </c>
      <c r="H163" s="34">
        <f t="shared" si="76"/>
        <v>5.181818181818182</v>
      </c>
      <c r="I163" s="35">
        <f t="shared" si="65"/>
        <v>153</v>
      </c>
      <c r="J163" s="36">
        <v>101</v>
      </c>
      <c r="K163" s="37">
        <v>23</v>
      </c>
      <c r="L163" s="37">
        <f t="shared" si="77"/>
        <v>124</v>
      </c>
      <c r="M163" s="37"/>
      <c r="N163" s="172">
        <f t="shared" si="66"/>
        <v>5.636363636363637</v>
      </c>
      <c r="O163" s="173"/>
      <c r="P163" s="38">
        <f t="shared" si="67"/>
        <v>29</v>
      </c>
      <c r="Q163" s="39">
        <v>1</v>
      </c>
      <c r="R163" s="40">
        <f t="shared" si="68"/>
        <v>14.5</v>
      </c>
      <c r="S163" s="41">
        <f t="shared" si="69"/>
        <v>0.5</v>
      </c>
      <c r="T163" s="24">
        <v>2</v>
      </c>
      <c r="U163" s="13">
        <v>2</v>
      </c>
      <c r="V163" s="25">
        <f t="shared" si="70"/>
        <v>1</v>
      </c>
      <c r="W163" s="13"/>
      <c r="X163" s="25">
        <f t="shared" si="71"/>
        <v>0</v>
      </c>
      <c r="Y163" s="13"/>
      <c r="Z163" s="26">
        <f t="shared" si="72"/>
        <v>0</v>
      </c>
      <c r="AA163" s="13"/>
      <c r="AB163" s="26">
        <f t="shared" si="73"/>
        <v>0</v>
      </c>
      <c r="AC163" s="27">
        <f t="shared" si="74"/>
        <v>1.087719298245614</v>
      </c>
      <c r="AD163" s="28">
        <f t="shared" si="75"/>
        <v>0.8104575163398693</v>
      </c>
      <c r="AE163" s="29">
        <v>100</v>
      </c>
    </row>
    <row r="164" spans="1:31" ht="21.75" customHeight="1">
      <c r="A164" s="9">
        <v>4</v>
      </c>
      <c r="B164" s="30" t="s">
        <v>21</v>
      </c>
      <c r="C164" s="11">
        <v>2</v>
      </c>
      <c r="D164" s="31">
        <v>70</v>
      </c>
      <c r="E164" s="32">
        <v>17</v>
      </c>
      <c r="F164" s="33">
        <v>140</v>
      </c>
      <c r="G164" s="33">
        <v>114</v>
      </c>
      <c r="H164" s="34">
        <f t="shared" si="76"/>
        <v>6.363636363636363</v>
      </c>
      <c r="I164" s="35">
        <f t="shared" si="65"/>
        <v>210</v>
      </c>
      <c r="J164" s="36">
        <v>94</v>
      </c>
      <c r="K164" s="37">
        <v>49</v>
      </c>
      <c r="L164" s="37">
        <f t="shared" si="77"/>
        <v>143</v>
      </c>
      <c r="M164" s="37">
        <v>12</v>
      </c>
      <c r="N164" s="172">
        <f t="shared" si="66"/>
        <v>6.5</v>
      </c>
      <c r="O164" s="173"/>
      <c r="P164" s="38">
        <f t="shared" si="67"/>
        <v>67</v>
      </c>
      <c r="Q164" s="39">
        <v>10</v>
      </c>
      <c r="R164" s="40">
        <f t="shared" si="68"/>
        <v>33.5</v>
      </c>
      <c r="S164" s="41">
        <f t="shared" si="69"/>
        <v>5</v>
      </c>
      <c r="T164" s="24">
        <v>44</v>
      </c>
      <c r="U164" s="13">
        <v>28</v>
      </c>
      <c r="V164" s="25">
        <f t="shared" si="70"/>
        <v>0.6363636363636364</v>
      </c>
      <c r="W164" s="13">
        <v>4</v>
      </c>
      <c r="X164" s="25">
        <f t="shared" si="71"/>
        <v>0.09090909090909091</v>
      </c>
      <c r="Y164" s="13">
        <v>11</v>
      </c>
      <c r="Z164" s="26">
        <f t="shared" si="72"/>
        <v>0.25</v>
      </c>
      <c r="AA164" s="13">
        <v>1</v>
      </c>
      <c r="AB164" s="26">
        <f t="shared" si="73"/>
        <v>0.022727272727272728</v>
      </c>
      <c r="AC164" s="27">
        <f t="shared" si="74"/>
        <v>1.0214285714285714</v>
      </c>
      <c r="AD164" s="28">
        <f t="shared" si="75"/>
        <v>0.680952380952381</v>
      </c>
      <c r="AE164" s="29">
        <v>89.51</v>
      </c>
    </row>
    <row r="165" spans="1:31" ht="21.75" customHeight="1">
      <c r="A165" s="9">
        <v>5</v>
      </c>
      <c r="B165" s="30" t="s">
        <v>22</v>
      </c>
      <c r="C165" s="11">
        <v>3</v>
      </c>
      <c r="D165" s="31">
        <v>2</v>
      </c>
      <c r="E165" s="32"/>
      <c r="F165" s="33">
        <v>115</v>
      </c>
      <c r="G165" s="33">
        <v>115</v>
      </c>
      <c r="H165" s="34">
        <f t="shared" si="76"/>
        <v>3.484848484848485</v>
      </c>
      <c r="I165" s="35">
        <f t="shared" si="65"/>
        <v>117</v>
      </c>
      <c r="J165" s="36">
        <v>2</v>
      </c>
      <c r="K165" s="37">
        <v>114</v>
      </c>
      <c r="L165" s="37">
        <f t="shared" si="77"/>
        <v>116</v>
      </c>
      <c r="M165" s="37"/>
      <c r="N165" s="172">
        <f t="shared" si="66"/>
        <v>3.515151515151515</v>
      </c>
      <c r="O165" s="173"/>
      <c r="P165" s="38">
        <f t="shared" si="67"/>
        <v>1</v>
      </c>
      <c r="Q165" s="39"/>
      <c r="R165" s="40">
        <f t="shared" si="68"/>
        <v>0.3333333333333333</v>
      </c>
      <c r="S165" s="41">
        <f t="shared" si="69"/>
        <v>0</v>
      </c>
      <c r="T165" s="24"/>
      <c r="U165" s="13"/>
      <c r="V165" s="25" t="e">
        <f t="shared" si="70"/>
        <v>#DIV/0!</v>
      </c>
      <c r="W165" s="13"/>
      <c r="X165" s="25" t="e">
        <f t="shared" si="71"/>
        <v>#DIV/0!</v>
      </c>
      <c r="Y165" s="13"/>
      <c r="Z165" s="26" t="e">
        <f t="shared" si="72"/>
        <v>#DIV/0!</v>
      </c>
      <c r="AA165" s="13"/>
      <c r="AB165" s="26" t="e">
        <f t="shared" si="73"/>
        <v>#DIV/0!</v>
      </c>
      <c r="AC165" s="27">
        <f t="shared" si="74"/>
        <v>1.008695652173913</v>
      </c>
      <c r="AD165" s="28">
        <f t="shared" si="75"/>
        <v>0.9914529914529915</v>
      </c>
      <c r="AE165" s="29">
        <v>100</v>
      </c>
    </row>
    <row r="166" spans="1:31" ht="21.75" customHeight="1">
      <c r="A166" s="9">
        <v>6</v>
      </c>
      <c r="B166" s="30" t="s">
        <v>23</v>
      </c>
      <c r="C166" s="11">
        <v>1</v>
      </c>
      <c r="D166" s="31"/>
      <c r="E166" s="32"/>
      <c r="F166" s="33">
        <v>66</v>
      </c>
      <c r="G166" s="33">
        <v>66</v>
      </c>
      <c r="H166" s="34">
        <f t="shared" si="76"/>
        <v>6</v>
      </c>
      <c r="I166" s="35">
        <f t="shared" si="65"/>
        <v>66</v>
      </c>
      <c r="J166" s="36">
        <v>4</v>
      </c>
      <c r="K166" s="37">
        <v>61</v>
      </c>
      <c r="L166" s="37">
        <f t="shared" si="77"/>
        <v>65</v>
      </c>
      <c r="M166" s="37"/>
      <c r="N166" s="172">
        <f t="shared" si="66"/>
        <v>5.909090909090909</v>
      </c>
      <c r="O166" s="173"/>
      <c r="P166" s="38">
        <f t="shared" si="67"/>
        <v>1</v>
      </c>
      <c r="Q166" s="39"/>
      <c r="R166" s="40">
        <f t="shared" si="68"/>
        <v>1</v>
      </c>
      <c r="S166" s="41">
        <f t="shared" si="69"/>
        <v>0</v>
      </c>
      <c r="T166" s="24"/>
      <c r="U166" s="13"/>
      <c r="V166" s="25" t="e">
        <f t="shared" si="70"/>
        <v>#DIV/0!</v>
      </c>
      <c r="W166" s="13"/>
      <c r="X166" s="25" t="e">
        <f t="shared" si="71"/>
        <v>#DIV/0!</v>
      </c>
      <c r="Y166" s="13"/>
      <c r="Z166" s="26" t="e">
        <f t="shared" si="72"/>
        <v>#DIV/0!</v>
      </c>
      <c r="AA166" s="13"/>
      <c r="AB166" s="26" t="e">
        <f t="shared" si="73"/>
        <v>#DIV/0!</v>
      </c>
      <c r="AC166" s="27">
        <f t="shared" si="74"/>
        <v>0.9848484848484849</v>
      </c>
      <c r="AD166" s="28">
        <f t="shared" si="75"/>
        <v>0.9848484848484849</v>
      </c>
      <c r="AE166" s="29"/>
    </row>
    <row r="167" spans="1:31" ht="21.75" customHeight="1">
      <c r="A167" s="9">
        <v>7</v>
      </c>
      <c r="B167" s="30" t="s">
        <v>24</v>
      </c>
      <c r="C167" s="11">
        <v>2</v>
      </c>
      <c r="D167" s="31">
        <v>10</v>
      </c>
      <c r="E167" s="32"/>
      <c r="F167" s="33">
        <v>89</v>
      </c>
      <c r="G167" s="33">
        <v>84</v>
      </c>
      <c r="H167" s="34">
        <f t="shared" si="76"/>
        <v>4.045454545454546</v>
      </c>
      <c r="I167" s="35">
        <f t="shared" si="65"/>
        <v>99</v>
      </c>
      <c r="J167" s="36">
        <v>83</v>
      </c>
      <c r="K167" s="37">
        <v>11</v>
      </c>
      <c r="L167" s="37">
        <f t="shared" si="77"/>
        <v>94</v>
      </c>
      <c r="M167" s="37"/>
      <c r="N167" s="172">
        <f t="shared" si="66"/>
        <v>4.2727272727272725</v>
      </c>
      <c r="O167" s="173"/>
      <c r="P167" s="38">
        <f t="shared" si="67"/>
        <v>5</v>
      </c>
      <c r="Q167" s="39"/>
      <c r="R167" s="40">
        <f t="shared" si="68"/>
        <v>2.5</v>
      </c>
      <c r="S167" s="41">
        <f t="shared" si="69"/>
        <v>0</v>
      </c>
      <c r="T167" s="24">
        <v>1</v>
      </c>
      <c r="U167" s="13">
        <v>1</v>
      </c>
      <c r="V167" s="25">
        <f t="shared" si="70"/>
        <v>1</v>
      </c>
      <c r="W167" s="13"/>
      <c r="X167" s="25">
        <f t="shared" si="71"/>
        <v>0</v>
      </c>
      <c r="Y167" s="13"/>
      <c r="Z167" s="26">
        <f t="shared" si="72"/>
        <v>0</v>
      </c>
      <c r="AA167" s="13"/>
      <c r="AB167" s="26">
        <f t="shared" si="73"/>
        <v>0</v>
      </c>
      <c r="AC167" s="27">
        <f t="shared" si="74"/>
        <v>1.0561797752808988</v>
      </c>
      <c r="AD167" s="28">
        <f t="shared" si="75"/>
        <v>0.9494949494949495</v>
      </c>
      <c r="AE167" s="29">
        <v>100</v>
      </c>
    </row>
    <row r="168" spans="1:31" ht="21.75" customHeight="1">
      <c r="A168" s="9">
        <v>8</v>
      </c>
      <c r="B168" s="30" t="s">
        <v>25</v>
      </c>
      <c r="C168" s="11">
        <v>2</v>
      </c>
      <c r="D168" s="31">
        <v>15</v>
      </c>
      <c r="E168" s="32"/>
      <c r="F168" s="33">
        <v>82</v>
      </c>
      <c r="G168" s="33">
        <v>82</v>
      </c>
      <c r="H168" s="34">
        <f t="shared" si="76"/>
        <v>3.727272727272727</v>
      </c>
      <c r="I168" s="35">
        <f t="shared" si="65"/>
        <v>97</v>
      </c>
      <c r="J168" s="36">
        <v>85</v>
      </c>
      <c r="K168" s="37">
        <v>3</v>
      </c>
      <c r="L168" s="37">
        <f t="shared" si="77"/>
        <v>88</v>
      </c>
      <c r="M168" s="37"/>
      <c r="N168" s="172">
        <f t="shared" si="66"/>
        <v>4</v>
      </c>
      <c r="O168" s="173"/>
      <c r="P168" s="38">
        <f t="shared" si="67"/>
        <v>9</v>
      </c>
      <c r="Q168" s="39"/>
      <c r="R168" s="40">
        <f t="shared" si="68"/>
        <v>4.5</v>
      </c>
      <c r="S168" s="41">
        <f t="shared" si="69"/>
        <v>0</v>
      </c>
      <c r="T168" s="24"/>
      <c r="U168" s="13"/>
      <c r="V168" s="25" t="e">
        <f t="shared" si="70"/>
        <v>#DIV/0!</v>
      </c>
      <c r="W168" s="13"/>
      <c r="X168" s="25" t="e">
        <f t="shared" si="71"/>
        <v>#DIV/0!</v>
      </c>
      <c r="Y168" s="13"/>
      <c r="Z168" s="26" t="e">
        <f t="shared" si="72"/>
        <v>#DIV/0!</v>
      </c>
      <c r="AA168" s="13"/>
      <c r="AB168" s="26" t="e">
        <f t="shared" si="73"/>
        <v>#DIV/0!</v>
      </c>
      <c r="AC168" s="27">
        <f t="shared" si="74"/>
        <v>1.0731707317073171</v>
      </c>
      <c r="AD168" s="28">
        <f t="shared" si="75"/>
        <v>0.9072164948453608</v>
      </c>
      <c r="AE168" s="29"/>
    </row>
    <row r="169" spans="1:31" ht="21.75" customHeight="1">
      <c r="A169" s="9">
        <v>9</v>
      </c>
      <c r="B169" s="30" t="s">
        <v>26</v>
      </c>
      <c r="C169" s="11">
        <v>3</v>
      </c>
      <c r="D169" s="31">
        <v>39</v>
      </c>
      <c r="E169" s="32"/>
      <c r="F169" s="33">
        <v>487</v>
      </c>
      <c r="G169" s="33">
        <v>336</v>
      </c>
      <c r="H169" s="34">
        <f t="shared" si="76"/>
        <v>14.757575757575758</v>
      </c>
      <c r="I169" s="35">
        <f t="shared" si="65"/>
        <v>526</v>
      </c>
      <c r="J169" s="36">
        <v>419</v>
      </c>
      <c r="K169" s="37">
        <v>96</v>
      </c>
      <c r="L169" s="37">
        <f t="shared" si="77"/>
        <v>515</v>
      </c>
      <c r="M169" s="37"/>
      <c r="N169" s="172">
        <f t="shared" si="66"/>
        <v>15.606060606060606</v>
      </c>
      <c r="O169" s="173"/>
      <c r="P169" s="38">
        <f t="shared" si="67"/>
        <v>11</v>
      </c>
      <c r="Q169" s="39"/>
      <c r="R169" s="40">
        <f t="shared" si="68"/>
        <v>3.6666666666666665</v>
      </c>
      <c r="S169" s="41">
        <f t="shared" si="69"/>
        <v>0</v>
      </c>
      <c r="T169" s="24">
        <v>67</v>
      </c>
      <c r="U169" s="13">
        <v>58</v>
      </c>
      <c r="V169" s="25">
        <f t="shared" si="70"/>
        <v>0.8656716417910446</v>
      </c>
      <c r="W169" s="13">
        <v>7</v>
      </c>
      <c r="X169" s="25">
        <f t="shared" si="71"/>
        <v>0.1044776119402985</v>
      </c>
      <c r="Y169" s="13">
        <v>7</v>
      </c>
      <c r="Z169" s="26">
        <f t="shared" si="72"/>
        <v>0.1044776119402985</v>
      </c>
      <c r="AA169" s="13"/>
      <c r="AB169" s="26">
        <f t="shared" si="73"/>
        <v>0</v>
      </c>
      <c r="AC169" s="27">
        <f t="shared" si="74"/>
        <v>1.057494866529774</v>
      </c>
      <c r="AD169" s="28">
        <f t="shared" si="75"/>
        <v>0.9790874524714829</v>
      </c>
      <c r="AE169" s="29"/>
    </row>
    <row r="170" spans="1:31" ht="21.75" customHeight="1">
      <c r="A170" s="9">
        <v>10</v>
      </c>
      <c r="B170" s="30" t="s">
        <v>27</v>
      </c>
      <c r="C170" s="11">
        <v>1</v>
      </c>
      <c r="D170" s="31"/>
      <c r="E170" s="32"/>
      <c r="F170" s="33">
        <v>1</v>
      </c>
      <c r="G170" s="33">
        <v>1</v>
      </c>
      <c r="H170" s="34">
        <f t="shared" si="76"/>
        <v>0.09090909090909091</v>
      </c>
      <c r="I170" s="35">
        <f t="shared" si="65"/>
        <v>1</v>
      </c>
      <c r="J170" s="36"/>
      <c r="K170" s="37">
        <v>1</v>
      </c>
      <c r="L170" s="37">
        <f t="shared" si="77"/>
        <v>1</v>
      </c>
      <c r="M170" s="37"/>
      <c r="N170" s="172">
        <f t="shared" si="66"/>
        <v>0.09090909090909091</v>
      </c>
      <c r="O170" s="173"/>
      <c r="P170" s="38">
        <f t="shared" si="67"/>
        <v>0</v>
      </c>
      <c r="Q170" s="39"/>
      <c r="R170" s="40">
        <f t="shared" si="68"/>
        <v>0</v>
      </c>
      <c r="S170" s="41">
        <f t="shared" si="69"/>
        <v>0</v>
      </c>
      <c r="T170" s="24"/>
      <c r="U170" s="13"/>
      <c r="V170" s="25" t="e">
        <f t="shared" si="70"/>
        <v>#DIV/0!</v>
      </c>
      <c r="W170" s="13"/>
      <c r="X170" s="25" t="e">
        <f t="shared" si="71"/>
        <v>#DIV/0!</v>
      </c>
      <c r="Y170" s="13"/>
      <c r="Z170" s="26" t="e">
        <f t="shared" si="72"/>
        <v>#DIV/0!</v>
      </c>
      <c r="AA170" s="13"/>
      <c r="AB170" s="26" t="e">
        <f t="shared" si="73"/>
        <v>#DIV/0!</v>
      </c>
      <c r="AC170" s="27">
        <f t="shared" si="74"/>
        <v>1</v>
      </c>
      <c r="AD170" s="28">
        <f t="shared" si="75"/>
        <v>1</v>
      </c>
      <c r="AE170" s="29"/>
    </row>
    <row r="171" spans="1:31" ht="21.75" customHeight="1">
      <c r="A171" s="9">
        <v>11</v>
      </c>
      <c r="B171" s="30" t="s">
        <v>28</v>
      </c>
      <c r="C171" s="11">
        <v>2</v>
      </c>
      <c r="D171" s="31"/>
      <c r="E171" s="32"/>
      <c r="F171" s="33">
        <v>12</v>
      </c>
      <c r="G171" s="33">
        <v>12</v>
      </c>
      <c r="H171" s="34">
        <f t="shared" si="76"/>
        <v>0.5454545454545454</v>
      </c>
      <c r="I171" s="35">
        <f t="shared" si="65"/>
        <v>12</v>
      </c>
      <c r="J171" s="36">
        <v>2</v>
      </c>
      <c r="K171" s="37">
        <v>9</v>
      </c>
      <c r="L171" s="37">
        <f t="shared" si="77"/>
        <v>11</v>
      </c>
      <c r="M171" s="37"/>
      <c r="N171" s="172">
        <f t="shared" si="66"/>
        <v>0.5</v>
      </c>
      <c r="O171" s="173"/>
      <c r="P171" s="38">
        <f t="shared" si="67"/>
        <v>1</v>
      </c>
      <c r="Q171" s="39"/>
      <c r="R171" s="40">
        <f t="shared" si="68"/>
        <v>0.5</v>
      </c>
      <c r="S171" s="41">
        <f t="shared" si="69"/>
        <v>0</v>
      </c>
      <c r="T171" s="24">
        <v>1</v>
      </c>
      <c r="U171" s="13">
        <v>1</v>
      </c>
      <c r="V171" s="25">
        <f t="shared" si="70"/>
        <v>1</v>
      </c>
      <c r="W171" s="13"/>
      <c r="X171" s="25">
        <f t="shared" si="71"/>
        <v>0</v>
      </c>
      <c r="Y171" s="13"/>
      <c r="Z171" s="26">
        <f t="shared" si="72"/>
        <v>0</v>
      </c>
      <c r="AA171" s="13"/>
      <c r="AB171" s="26">
        <f t="shared" si="73"/>
        <v>0</v>
      </c>
      <c r="AC171" s="27">
        <f t="shared" si="74"/>
        <v>0.9166666666666666</v>
      </c>
      <c r="AD171" s="28">
        <f t="shared" si="75"/>
        <v>0.9166666666666666</v>
      </c>
      <c r="AE171" s="29"/>
    </row>
    <row r="172" spans="1:31" ht="21.75" customHeight="1">
      <c r="A172" s="9">
        <v>12</v>
      </c>
      <c r="B172" s="30" t="s">
        <v>29</v>
      </c>
      <c r="C172" s="11">
        <v>1</v>
      </c>
      <c r="D172" s="31"/>
      <c r="E172" s="32"/>
      <c r="F172" s="33">
        <v>76</v>
      </c>
      <c r="G172" s="33">
        <v>70</v>
      </c>
      <c r="H172" s="34">
        <f t="shared" si="76"/>
        <v>6.909090909090909</v>
      </c>
      <c r="I172" s="35">
        <f t="shared" si="65"/>
        <v>76</v>
      </c>
      <c r="J172" s="36">
        <v>71</v>
      </c>
      <c r="K172" s="37">
        <v>2</v>
      </c>
      <c r="L172" s="37">
        <f t="shared" si="77"/>
        <v>73</v>
      </c>
      <c r="M172" s="37"/>
      <c r="N172" s="172">
        <f t="shared" si="66"/>
        <v>6.636363636363637</v>
      </c>
      <c r="O172" s="173"/>
      <c r="P172" s="38">
        <f t="shared" si="67"/>
        <v>3</v>
      </c>
      <c r="Q172" s="39"/>
      <c r="R172" s="40">
        <f t="shared" si="68"/>
        <v>3</v>
      </c>
      <c r="S172" s="41">
        <f t="shared" si="69"/>
        <v>0</v>
      </c>
      <c r="T172" s="24">
        <v>18</v>
      </c>
      <c r="U172" s="13">
        <v>16</v>
      </c>
      <c r="V172" s="25">
        <f t="shared" si="70"/>
        <v>0.8888888888888888</v>
      </c>
      <c r="W172" s="13"/>
      <c r="X172" s="25">
        <f t="shared" si="71"/>
        <v>0</v>
      </c>
      <c r="Y172" s="13">
        <v>2</v>
      </c>
      <c r="Z172" s="26">
        <f t="shared" si="72"/>
        <v>0.1111111111111111</v>
      </c>
      <c r="AA172" s="13"/>
      <c r="AB172" s="26">
        <f t="shared" si="73"/>
        <v>0</v>
      </c>
      <c r="AC172" s="27">
        <f t="shared" si="74"/>
        <v>0.9605263157894737</v>
      </c>
      <c r="AD172" s="28">
        <f t="shared" si="75"/>
        <v>0.9605263157894737</v>
      </c>
      <c r="AE172" s="29"/>
    </row>
    <row r="173" spans="1:31" ht="21.75" customHeight="1">
      <c r="A173" s="9">
        <v>13</v>
      </c>
      <c r="B173" s="30" t="s">
        <v>30</v>
      </c>
      <c r="C173" s="11">
        <v>3</v>
      </c>
      <c r="D173" s="31">
        <v>78</v>
      </c>
      <c r="E173" s="32"/>
      <c r="F173" s="33">
        <v>1728</v>
      </c>
      <c r="G173" s="33">
        <v>869</v>
      </c>
      <c r="H173" s="34">
        <f t="shared" si="76"/>
        <v>52.36363636363637</v>
      </c>
      <c r="I173" s="35">
        <f t="shared" si="65"/>
        <v>1806</v>
      </c>
      <c r="J173" s="36">
        <v>1688</v>
      </c>
      <c r="K173" s="37">
        <v>100</v>
      </c>
      <c r="L173" s="37">
        <f t="shared" si="77"/>
        <v>1788</v>
      </c>
      <c r="M173" s="37"/>
      <c r="N173" s="172">
        <f t="shared" si="66"/>
        <v>54.18181818181818</v>
      </c>
      <c r="O173" s="173"/>
      <c r="P173" s="38">
        <f t="shared" si="67"/>
        <v>18</v>
      </c>
      <c r="Q173" s="39"/>
      <c r="R173" s="40">
        <f t="shared" si="68"/>
        <v>6</v>
      </c>
      <c r="S173" s="41">
        <f t="shared" si="69"/>
        <v>0</v>
      </c>
      <c r="T173" s="24"/>
      <c r="U173" s="13"/>
      <c r="V173" s="25" t="e">
        <f t="shared" si="70"/>
        <v>#DIV/0!</v>
      </c>
      <c r="W173" s="13"/>
      <c r="X173" s="25" t="e">
        <f t="shared" si="71"/>
        <v>#DIV/0!</v>
      </c>
      <c r="Y173" s="13"/>
      <c r="Z173" s="26" t="e">
        <f t="shared" si="72"/>
        <v>#DIV/0!</v>
      </c>
      <c r="AA173" s="13"/>
      <c r="AB173" s="26" t="e">
        <f t="shared" si="73"/>
        <v>#DIV/0!</v>
      </c>
      <c r="AC173" s="27">
        <f t="shared" si="74"/>
        <v>1.0347222222222223</v>
      </c>
      <c r="AD173" s="28">
        <f t="shared" si="75"/>
        <v>0.9900332225913622</v>
      </c>
      <c r="AE173" s="29"/>
    </row>
    <row r="174" spans="1:31" ht="21.75" customHeight="1">
      <c r="A174" s="9">
        <v>14</v>
      </c>
      <c r="B174" s="30" t="s">
        <v>31</v>
      </c>
      <c r="C174" s="11">
        <v>2</v>
      </c>
      <c r="D174" s="31"/>
      <c r="E174" s="32"/>
      <c r="F174" s="33">
        <v>57</v>
      </c>
      <c r="G174" s="33">
        <v>57</v>
      </c>
      <c r="H174" s="34">
        <f t="shared" si="76"/>
        <v>2.590909090909091</v>
      </c>
      <c r="I174" s="35">
        <f t="shared" si="65"/>
        <v>57</v>
      </c>
      <c r="J174" s="36">
        <v>49</v>
      </c>
      <c r="K174" s="37">
        <v>7</v>
      </c>
      <c r="L174" s="37">
        <f t="shared" si="77"/>
        <v>56</v>
      </c>
      <c r="M174" s="37"/>
      <c r="N174" s="172">
        <f t="shared" si="66"/>
        <v>2.5454545454545454</v>
      </c>
      <c r="O174" s="173"/>
      <c r="P174" s="38">
        <f t="shared" si="67"/>
        <v>1</v>
      </c>
      <c r="Q174" s="39"/>
      <c r="R174" s="40">
        <f t="shared" si="68"/>
        <v>0.5</v>
      </c>
      <c r="S174" s="41">
        <f t="shared" si="69"/>
        <v>0</v>
      </c>
      <c r="T174" s="24"/>
      <c r="U174" s="13"/>
      <c r="V174" s="25" t="e">
        <f t="shared" si="70"/>
        <v>#DIV/0!</v>
      </c>
      <c r="W174" s="13"/>
      <c r="X174" s="25" t="e">
        <f t="shared" si="71"/>
        <v>#DIV/0!</v>
      </c>
      <c r="Y174" s="13"/>
      <c r="Z174" s="26" t="e">
        <f t="shared" si="72"/>
        <v>#DIV/0!</v>
      </c>
      <c r="AA174" s="13"/>
      <c r="AB174" s="26" t="e">
        <f t="shared" si="73"/>
        <v>#DIV/0!</v>
      </c>
      <c r="AC174" s="27">
        <f t="shared" si="74"/>
        <v>0.9824561403508771</v>
      </c>
      <c r="AD174" s="28">
        <f t="shared" si="75"/>
        <v>0.9824561403508771</v>
      </c>
      <c r="AE174" s="29"/>
    </row>
    <row r="175" spans="1:31" ht="21.75" customHeight="1">
      <c r="A175" s="9">
        <v>15</v>
      </c>
      <c r="B175" s="30" t="s">
        <v>32</v>
      </c>
      <c r="C175" s="11">
        <v>2</v>
      </c>
      <c r="D175" s="31"/>
      <c r="E175" s="32"/>
      <c r="F175" s="33">
        <v>121</v>
      </c>
      <c r="G175" s="33">
        <v>121</v>
      </c>
      <c r="H175" s="34">
        <f t="shared" si="76"/>
        <v>5.5</v>
      </c>
      <c r="I175" s="35">
        <f t="shared" si="65"/>
        <v>121</v>
      </c>
      <c r="J175" s="36"/>
      <c r="K175" s="37">
        <v>121</v>
      </c>
      <c r="L175" s="37">
        <f t="shared" si="77"/>
        <v>121</v>
      </c>
      <c r="M175" s="37"/>
      <c r="N175" s="172">
        <f t="shared" si="66"/>
        <v>5.5</v>
      </c>
      <c r="O175" s="173"/>
      <c r="P175" s="38">
        <f t="shared" si="67"/>
        <v>0</v>
      </c>
      <c r="Q175" s="39"/>
      <c r="R175" s="40">
        <f t="shared" si="68"/>
        <v>0</v>
      </c>
      <c r="S175" s="41">
        <f t="shared" si="69"/>
        <v>0</v>
      </c>
      <c r="T175" s="24"/>
      <c r="U175" s="13"/>
      <c r="V175" s="25" t="e">
        <f t="shared" si="70"/>
        <v>#DIV/0!</v>
      </c>
      <c r="W175" s="13"/>
      <c r="X175" s="25" t="e">
        <f t="shared" si="71"/>
        <v>#DIV/0!</v>
      </c>
      <c r="Y175" s="13"/>
      <c r="Z175" s="26" t="e">
        <f t="shared" si="72"/>
        <v>#DIV/0!</v>
      </c>
      <c r="AA175" s="13"/>
      <c r="AB175" s="26" t="e">
        <f t="shared" si="73"/>
        <v>#DIV/0!</v>
      </c>
      <c r="AC175" s="27">
        <f t="shared" si="74"/>
        <v>1</v>
      </c>
      <c r="AD175" s="28">
        <f t="shared" si="75"/>
        <v>1</v>
      </c>
      <c r="AE175" s="29"/>
    </row>
    <row r="176" spans="1:31" ht="21.75" customHeight="1">
      <c r="A176" s="9">
        <v>16</v>
      </c>
      <c r="B176" s="30" t="s">
        <v>33</v>
      </c>
      <c r="C176" s="11">
        <v>1</v>
      </c>
      <c r="D176" s="31">
        <v>9</v>
      </c>
      <c r="E176" s="32"/>
      <c r="F176" s="33">
        <v>3</v>
      </c>
      <c r="G176" s="33">
        <v>2</v>
      </c>
      <c r="H176" s="34">
        <f t="shared" si="76"/>
        <v>0.2727272727272727</v>
      </c>
      <c r="I176" s="35">
        <f t="shared" si="65"/>
        <v>12</v>
      </c>
      <c r="J176" s="36">
        <v>12</v>
      </c>
      <c r="K176" s="37"/>
      <c r="L176" s="37">
        <f t="shared" si="77"/>
        <v>12</v>
      </c>
      <c r="M176" s="37"/>
      <c r="N176" s="172">
        <f t="shared" si="66"/>
        <v>1.0909090909090908</v>
      </c>
      <c r="O176" s="173"/>
      <c r="P176" s="38">
        <f t="shared" si="67"/>
        <v>0</v>
      </c>
      <c r="Q176" s="39"/>
      <c r="R176" s="40">
        <f t="shared" si="68"/>
        <v>0</v>
      </c>
      <c r="S176" s="41">
        <f t="shared" si="69"/>
        <v>0</v>
      </c>
      <c r="T176" s="24">
        <v>2</v>
      </c>
      <c r="U176" s="13">
        <v>1</v>
      </c>
      <c r="V176" s="25">
        <f t="shared" si="70"/>
        <v>0.5</v>
      </c>
      <c r="W176" s="13">
        <v>1</v>
      </c>
      <c r="X176" s="25">
        <f t="shared" si="71"/>
        <v>0.5</v>
      </c>
      <c r="Y176" s="13"/>
      <c r="Z176" s="26">
        <f t="shared" si="72"/>
        <v>0</v>
      </c>
      <c r="AA176" s="13"/>
      <c r="AB176" s="26">
        <f t="shared" si="73"/>
        <v>0</v>
      </c>
      <c r="AC176" s="27">
        <f t="shared" si="74"/>
        <v>4</v>
      </c>
      <c r="AD176" s="28">
        <f t="shared" si="75"/>
        <v>1</v>
      </c>
      <c r="AE176" s="29"/>
    </row>
    <row r="177" spans="1:31" ht="21.75" customHeight="1">
      <c r="A177" s="9">
        <v>17</v>
      </c>
      <c r="B177" s="30" t="s">
        <v>34</v>
      </c>
      <c r="C177" s="11">
        <v>2</v>
      </c>
      <c r="D177" s="31"/>
      <c r="E177" s="32"/>
      <c r="F177" s="33">
        <v>1</v>
      </c>
      <c r="G177" s="33">
        <v>1</v>
      </c>
      <c r="H177" s="34">
        <f t="shared" si="76"/>
        <v>0.045454545454545456</v>
      </c>
      <c r="I177" s="35">
        <f t="shared" si="65"/>
        <v>1</v>
      </c>
      <c r="J177" s="36">
        <v>1</v>
      </c>
      <c r="K177" s="37"/>
      <c r="L177" s="37">
        <f t="shared" si="77"/>
        <v>1</v>
      </c>
      <c r="M177" s="37"/>
      <c r="N177" s="172">
        <f t="shared" si="66"/>
        <v>0.045454545454545456</v>
      </c>
      <c r="O177" s="173"/>
      <c r="P177" s="38">
        <f t="shared" si="67"/>
        <v>0</v>
      </c>
      <c r="Q177" s="39"/>
      <c r="R177" s="40">
        <f t="shared" si="68"/>
        <v>0</v>
      </c>
      <c r="S177" s="41">
        <f t="shared" si="69"/>
        <v>0</v>
      </c>
      <c r="T177" s="24"/>
      <c r="U177" s="13"/>
      <c r="V177" s="25" t="e">
        <f t="shared" si="70"/>
        <v>#DIV/0!</v>
      </c>
      <c r="W177" s="13"/>
      <c r="X177" s="25" t="e">
        <f t="shared" si="71"/>
        <v>#DIV/0!</v>
      </c>
      <c r="Y177" s="13"/>
      <c r="Z177" s="26" t="e">
        <f t="shared" si="72"/>
        <v>#DIV/0!</v>
      </c>
      <c r="AA177" s="13"/>
      <c r="AB177" s="26" t="e">
        <f t="shared" si="73"/>
        <v>#DIV/0!</v>
      </c>
      <c r="AC177" s="27">
        <f t="shared" si="74"/>
        <v>1</v>
      </c>
      <c r="AD177" s="28">
        <f t="shared" si="75"/>
        <v>1</v>
      </c>
      <c r="AE177" s="29"/>
    </row>
    <row r="178" spans="1:31" ht="21.75" customHeight="1">
      <c r="A178" s="9">
        <v>18</v>
      </c>
      <c r="B178" s="30" t="s">
        <v>35</v>
      </c>
      <c r="C178" s="11">
        <v>2</v>
      </c>
      <c r="D178" s="31"/>
      <c r="E178" s="32"/>
      <c r="F178" s="33">
        <v>7</v>
      </c>
      <c r="G178" s="33">
        <v>7</v>
      </c>
      <c r="H178" s="34">
        <f t="shared" si="76"/>
        <v>0.3181818181818182</v>
      </c>
      <c r="I178" s="35">
        <f t="shared" si="65"/>
        <v>7</v>
      </c>
      <c r="J178" s="36">
        <v>5</v>
      </c>
      <c r="K178" s="37">
        <v>1</v>
      </c>
      <c r="L178" s="37">
        <f t="shared" si="77"/>
        <v>6</v>
      </c>
      <c r="M178" s="37"/>
      <c r="N178" s="172">
        <f t="shared" si="66"/>
        <v>0.2727272727272727</v>
      </c>
      <c r="O178" s="173"/>
      <c r="P178" s="38">
        <f t="shared" si="67"/>
        <v>1</v>
      </c>
      <c r="Q178" s="39"/>
      <c r="R178" s="40">
        <f t="shared" si="68"/>
        <v>0.5</v>
      </c>
      <c r="S178" s="41">
        <f t="shared" si="69"/>
        <v>0</v>
      </c>
      <c r="T178" s="24"/>
      <c r="U178" s="13"/>
      <c r="V178" s="25" t="e">
        <f t="shared" si="70"/>
        <v>#DIV/0!</v>
      </c>
      <c r="W178" s="13"/>
      <c r="X178" s="25" t="e">
        <f t="shared" si="71"/>
        <v>#DIV/0!</v>
      </c>
      <c r="Y178" s="13"/>
      <c r="Z178" s="26" t="e">
        <f t="shared" si="72"/>
        <v>#DIV/0!</v>
      </c>
      <c r="AA178" s="13"/>
      <c r="AB178" s="26" t="e">
        <f t="shared" si="73"/>
        <v>#DIV/0!</v>
      </c>
      <c r="AC178" s="27">
        <f t="shared" si="74"/>
        <v>0.8571428571428571</v>
      </c>
      <c r="AD178" s="28">
        <f t="shared" si="75"/>
        <v>0.8571428571428571</v>
      </c>
      <c r="AE178" s="29"/>
    </row>
    <row r="179" spans="1:31" ht="21.75" customHeight="1">
      <c r="A179" s="9">
        <v>19</v>
      </c>
      <c r="B179" s="30" t="s">
        <v>36</v>
      </c>
      <c r="C179" s="11">
        <v>2</v>
      </c>
      <c r="D179" s="31"/>
      <c r="E179" s="32"/>
      <c r="F179" s="33">
        <v>1</v>
      </c>
      <c r="G179" s="33">
        <v>1</v>
      </c>
      <c r="H179" s="34">
        <f t="shared" si="76"/>
        <v>0.045454545454545456</v>
      </c>
      <c r="I179" s="35">
        <f t="shared" si="65"/>
        <v>1</v>
      </c>
      <c r="J179" s="36"/>
      <c r="K179" s="37">
        <v>1</v>
      </c>
      <c r="L179" s="37">
        <f t="shared" si="77"/>
        <v>1</v>
      </c>
      <c r="M179" s="37"/>
      <c r="N179" s="172">
        <f t="shared" si="66"/>
        <v>0.045454545454545456</v>
      </c>
      <c r="O179" s="173"/>
      <c r="P179" s="38">
        <f t="shared" si="67"/>
        <v>0</v>
      </c>
      <c r="Q179" s="39"/>
      <c r="R179" s="40">
        <f t="shared" si="68"/>
        <v>0</v>
      </c>
      <c r="S179" s="41">
        <f t="shared" si="69"/>
        <v>0</v>
      </c>
      <c r="T179" s="24"/>
      <c r="U179" s="13"/>
      <c r="V179" s="25" t="e">
        <f t="shared" si="70"/>
        <v>#DIV/0!</v>
      </c>
      <c r="W179" s="13"/>
      <c r="X179" s="25" t="e">
        <f t="shared" si="71"/>
        <v>#DIV/0!</v>
      </c>
      <c r="Y179" s="13"/>
      <c r="Z179" s="26" t="e">
        <f t="shared" si="72"/>
        <v>#DIV/0!</v>
      </c>
      <c r="AA179" s="13"/>
      <c r="AB179" s="26" t="e">
        <f t="shared" si="73"/>
        <v>#DIV/0!</v>
      </c>
      <c r="AC179" s="27">
        <f t="shared" si="74"/>
        <v>1</v>
      </c>
      <c r="AD179" s="28">
        <f t="shared" si="75"/>
        <v>1</v>
      </c>
      <c r="AE179" s="29"/>
    </row>
    <row r="180" spans="1:31" ht="21.75" customHeight="1">
      <c r="A180" s="9">
        <v>20</v>
      </c>
      <c r="B180" s="30" t="s">
        <v>37</v>
      </c>
      <c r="C180" s="11">
        <v>2</v>
      </c>
      <c r="D180" s="31"/>
      <c r="E180" s="32"/>
      <c r="F180" s="33">
        <v>1</v>
      </c>
      <c r="G180" s="33">
        <v>1</v>
      </c>
      <c r="H180" s="34">
        <f t="shared" si="76"/>
        <v>0.045454545454545456</v>
      </c>
      <c r="I180" s="35">
        <f t="shared" si="65"/>
        <v>1</v>
      </c>
      <c r="J180" s="36"/>
      <c r="K180" s="37">
        <v>1</v>
      </c>
      <c r="L180" s="37">
        <f t="shared" si="77"/>
        <v>1</v>
      </c>
      <c r="M180" s="37"/>
      <c r="N180" s="172">
        <f t="shared" si="66"/>
        <v>0.045454545454545456</v>
      </c>
      <c r="O180" s="173"/>
      <c r="P180" s="38">
        <f t="shared" si="67"/>
        <v>0</v>
      </c>
      <c r="Q180" s="39"/>
      <c r="R180" s="40">
        <f t="shared" si="68"/>
        <v>0</v>
      </c>
      <c r="S180" s="41">
        <f t="shared" si="69"/>
        <v>0</v>
      </c>
      <c r="T180" s="24"/>
      <c r="U180" s="13"/>
      <c r="V180" s="25" t="e">
        <f t="shared" si="70"/>
        <v>#DIV/0!</v>
      </c>
      <c r="W180" s="13"/>
      <c r="X180" s="25" t="e">
        <f t="shared" si="71"/>
        <v>#DIV/0!</v>
      </c>
      <c r="Y180" s="13"/>
      <c r="Z180" s="26" t="e">
        <f t="shared" si="72"/>
        <v>#DIV/0!</v>
      </c>
      <c r="AA180" s="13"/>
      <c r="AB180" s="26" t="e">
        <f t="shared" si="73"/>
        <v>#DIV/0!</v>
      </c>
      <c r="AC180" s="27">
        <f t="shared" si="74"/>
        <v>1</v>
      </c>
      <c r="AD180" s="28">
        <f t="shared" si="75"/>
        <v>1</v>
      </c>
      <c r="AE180" s="29"/>
    </row>
    <row r="181" spans="1:31" ht="21.75" customHeight="1" thickBot="1">
      <c r="A181" s="9">
        <v>21</v>
      </c>
      <c r="B181" s="30" t="s">
        <v>38</v>
      </c>
      <c r="C181" s="11">
        <v>2</v>
      </c>
      <c r="D181" s="31"/>
      <c r="E181" s="32"/>
      <c r="F181" s="33">
        <v>168</v>
      </c>
      <c r="G181" s="33">
        <v>165</v>
      </c>
      <c r="H181" s="34">
        <f t="shared" si="76"/>
        <v>7.636363636363637</v>
      </c>
      <c r="I181" s="35">
        <f t="shared" si="65"/>
        <v>168</v>
      </c>
      <c r="J181" s="36"/>
      <c r="K181" s="37">
        <v>166</v>
      </c>
      <c r="L181" s="37">
        <f t="shared" si="77"/>
        <v>166</v>
      </c>
      <c r="M181" s="37"/>
      <c r="N181" s="172">
        <f t="shared" si="66"/>
        <v>7.545454545454546</v>
      </c>
      <c r="O181" s="173"/>
      <c r="P181" s="38">
        <f t="shared" si="67"/>
        <v>2</v>
      </c>
      <c r="Q181" s="39"/>
      <c r="R181" s="40">
        <f t="shared" si="68"/>
        <v>1</v>
      </c>
      <c r="S181" s="41">
        <f t="shared" si="69"/>
        <v>0</v>
      </c>
      <c r="T181" s="24"/>
      <c r="U181" s="13"/>
      <c r="V181" s="25" t="e">
        <f t="shared" si="70"/>
        <v>#DIV/0!</v>
      </c>
      <c r="W181" s="13"/>
      <c r="X181" s="25" t="e">
        <f t="shared" si="71"/>
        <v>#DIV/0!</v>
      </c>
      <c r="Y181" s="13"/>
      <c r="Z181" s="26" t="e">
        <f t="shared" si="72"/>
        <v>#DIV/0!</v>
      </c>
      <c r="AA181" s="13"/>
      <c r="AB181" s="26" t="e">
        <f t="shared" si="73"/>
        <v>#DIV/0!</v>
      </c>
      <c r="AC181" s="27">
        <f t="shared" si="74"/>
        <v>0.9880952380952381</v>
      </c>
      <c r="AD181" s="28">
        <f t="shared" si="75"/>
        <v>0.9880952380952381</v>
      </c>
      <c r="AE181" s="29"/>
    </row>
    <row r="182" spans="1:31" ht="21.75" customHeight="1" thickBot="1" thickTop="1">
      <c r="A182" s="150" t="s">
        <v>12</v>
      </c>
      <c r="B182" s="151"/>
      <c r="C182" s="42">
        <v>8</v>
      </c>
      <c r="D182" s="43">
        <f>SUM(D161:D181)</f>
        <v>266</v>
      </c>
      <c r="E182" s="44">
        <f>SUM(E161:E181)</f>
        <v>19</v>
      </c>
      <c r="F182" s="45">
        <f>SUM(F161:F181)</f>
        <v>3339</v>
      </c>
      <c r="G182" s="45">
        <f>SUM(G161:G181)</f>
        <v>2279</v>
      </c>
      <c r="H182" s="46">
        <f t="shared" si="76"/>
        <v>37.94318181818182</v>
      </c>
      <c r="I182" s="47">
        <f>SUM(D182,F182)</f>
        <v>3605</v>
      </c>
      <c r="J182" s="48">
        <f>SUM(J161:J181)</f>
        <v>2646</v>
      </c>
      <c r="K182" s="49">
        <f>SUM(K161:K181)</f>
        <v>787</v>
      </c>
      <c r="L182" s="49">
        <f>SUM(L161:L181)</f>
        <v>3433</v>
      </c>
      <c r="M182" s="49">
        <f>SUM(M161:M181)</f>
        <v>12</v>
      </c>
      <c r="N182" s="152">
        <f t="shared" si="66"/>
        <v>39.01136363636363</v>
      </c>
      <c r="O182" s="153"/>
      <c r="P182" s="50">
        <f t="shared" si="67"/>
        <v>172</v>
      </c>
      <c r="Q182" s="51">
        <f>SUM(Q161:Q181)</f>
        <v>13</v>
      </c>
      <c r="R182" s="52">
        <f t="shared" si="68"/>
        <v>21.5</v>
      </c>
      <c r="S182" s="53">
        <f t="shared" si="69"/>
        <v>1.625</v>
      </c>
      <c r="T182" s="54">
        <v>141</v>
      </c>
      <c r="U182" s="43">
        <v>110</v>
      </c>
      <c r="V182" s="55">
        <f>((U182/T182)*100/100)</f>
        <v>0.7801418439716312</v>
      </c>
      <c r="W182" s="43">
        <v>13</v>
      </c>
      <c r="X182" s="55">
        <f>((W182/T182)*100/100)</f>
        <v>0.09219858156028367</v>
      </c>
      <c r="Y182" s="60">
        <v>22</v>
      </c>
      <c r="Z182" s="55">
        <f>((Y182/T182)*100/100)</f>
        <v>0.15602836879432624</v>
      </c>
      <c r="AA182" s="43">
        <v>1</v>
      </c>
      <c r="AB182" s="56">
        <f>((AA182/T182)*100/100)</f>
        <v>0.0070921985815602835</v>
      </c>
      <c r="AC182" s="57">
        <f t="shared" si="74"/>
        <v>1.0281521413596886</v>
      </c>
      <c r="AD182" s="58">
        <f t="shared" si="75"/>
        <v>0.9522884882108184</v>
      </c>
      <c r="AE182" s="59">
        <v>99.13</v>
      </c>
    </row>
    <row r="185" spans="1:31" ht="18.75">
      <c r="A185" s="1" t="s">
        <v>0</v>
      </c>
      <c r="B185" s="2"/>
      <c r="C185" s="3"/>
      <c r="D185" s="1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5"/>
      <c r="Q185" s="2"/>
      <c r="R185" s="3"/>
      <c r="S185" s="3"/>
      <c r="T185" s="2"/>
      <c r="U185" s="2"/>
      <c r="V185" s="2"/>
      <c r="W185" s="2"/>
      <c r="X185" s="2"/>
      <c r="Y185" s="2"/>
      <c r="Z185" s="2"/>
      <c r="AA185" s="2"/>
      <c r="AB185" s="2"/>
      <c r="AC185" s="1" t="s">
        <v>1</v>
      </c>
      <c r="AD185" s="1"/>
      <c r="AE185" s="1"/>
    </row>
    <row r="186" spans="1:31" ht="15.75">
      <c r="A186" s="1" t="s">
        <v>83</v>
      </c>
      <c r="B186" s="2"/>
      <c r="C186" s="6"/>
      <c r="D186" s="7"/>
      <c r="E186" s="7"/>
      <c r="F186" s="7"/>
      <c r="G186" s="7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5.75">
      <c r="A187" s="1" t="s">
        <v>14</v>
      </c>
      <c r="B187" s="2" t="s">
        <v>16</v>
      </c>
      <c r="C187" s="4"/>
      <c r="D187" s="1"/>
      <c r="E187" s="1"/>
      <c r="F187" s="1"/>
      <c r="G187" s="1"/>
      <c r="H187" s="1"/>
      <c r="I187" s="1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21" thickBot="1">
      <c r="A188" s="8"/>
      <c r="B188" s="154" t="s">
        <v>84</v>
      </c>
      <c r="C188" s="154"/>
      <c r="D188" s="154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4"/>
      <c r="AB188" s="154"/>
      <c r="AC188" s="154"/>
      <c r="AD188" s="154"/>
      <c r="AE188" s="154"/>
    </row>
    <row r="189" spans="1:31" s="73" customFormat="1" ht="15.75" customHeight="1">
      <c r="A189" s="123" t="s">
        <v>56</v>
      </c>
      <c r="B189" s="155" t="s">
        <v>57</v>
      </c>
      <c r="C189" s="158" t="s">
        <v>58</v>
      </c>
      <c r="D189" s="161" t="s">
        <v>59</v>
      </c>
      <c r="E189" s="162"/>
      <c r="F189" s="165" t="s">
        <v>60</v>
      </c>
      <c r="G189" s="166"/>
      <c r="H189" s="169" t="s">
        <v>61</v>
      </c>
      <c r="I189" s="169" t="s">
        <v>62</v>
      </c>
      <c r="J189" s="174" t="s">
        <v>63</v>
      </c>
      <c r="K189" s="186"/>
      <c r="L189" s="186"/>
      <c r="M189" s="175"/>
      <c r="N189" s="174" t="s">
        <v>64</v>
      </c>
      <c r="O189" s="175"/>
      <c r="P189" s="174" t="s">
        <v>65</v>
      </c>
      <c r="Q189" s="175"/>
      <c r="R189" s="174" t="s">
        <v>66</v>
      </c>
      <c r="S189" s="175"/>
      <c r="T189" s="178" t="s">
        <v>2</v>
      </c>
      <c r="U189" s="179"/>
      <c r="V189" s="179"/>
      <c r="W189" s="179"/>
      <c r="X189" s="179"/>
      <c r="Y189" s="179"/>
      <c r="Z189" s="179"/>
      <c r="AA189" s="179"/>
      <c r="AB189" s="179"/>
      <c r="AC189" s="179"/>
      <c r="AD189" s="179"/>
      <c r="AE189" s="180"/>
    </row>
    <row r="190" spans="1:31" s="73" customFormat="1" ht="41.25" customHeight="1">
      <c r="A190" s="124"/>
      <c r="B190" s="156"/>
      <c r="C190" s="159"/>
      <c r="D190" s="163"/>
      <c r="E190" s="164"/>
      <c r="F190" s="167"/>
      <c r="G190" s="168"/>
      <c r="H190" s="170"/>
      <c r="I190" s="170"/>
      <c r="J190" s="176"/>
      <c r="K190" s="187"/>
      <c r="L190" s="187"/>
      <c r="M190" s="177"/>
      <c r="N190" s="176"/>
      <c r="O190" s="177"/>
      <c r="P190" s="176"/>
      <c r="Q190" s="177"/>
      <c r="R190" s="176"/>
      <c r="S190" s="177"/>
      <c r="T190" s="181" t="s">
        <v>67</v>
      </c>
      <c r="U190" s="182" t="s">
        <v>68</v>
      </c>
      <c r="V190" s="182"/>
      <c r="W190" s="182" t="s">
        <v>69</v>
      </c>
      <c r="X190" s="182"/>
      <c r="Y190" s="182" t="s">
        <v>70</v>
      </c>
      <c r="Z190" s="182"/>
      <c r="AA190" s="183" t="s">
        <v>71</v>
      </c>
      <c r="AB190" s="182"/>
      <c r="AC190" s="184" t="s">
        <v>72</v>
      </c>
      <c r="AD190" s="184" t="s">
        <v>73</v>
      </c>
      <c r="AE190" s="74" t="s">
        <v>74</v>
      </c>
    </row>
    <row r="191" spans="1:31" s="73" customFormat="1" ht="94.5" customHeight="1" thickBot="1">
      <c r="A191" s="94"/>
      <c r="B191" s="157"/>
      <c r="C191" s="160"/>
      <c r="D191" s="75" t="s">
        <v>3</v>
      </c>
      <c r="E191" s="76" t="s">
        <v>4</v>
      </c>
      <c r="F191" s="75" t="s">
        <v>3</v>
      </c>
      <c r="G191" s="76" t="s">
        <v>5</v>
      </c>
      <c r="H191" s="171"/>
      <c r="I191" s="171"/>
      <c r="J191" s="75" t="s">
        <v>6</v>
      </c>
      <c r="K191" s="77" t="s">
        <v>7</v>
      </c>
      <c r="L191" s="77" t="s">
        <v>13</v>
      </c>
      <c r="M191" s="76" t="s">
        <v>8</v>
      </c>
      <c r="N191" s="188"/>
      <c r="O191" s="189"/>
      <c r="P191" s="75" t="s">
        <v>9</v>
      </c>
      <c r="Q191" s="76" t="s">
        <v>10</v>
      </c>
      <c r="R191" s="75" t="s">
        <v>3</v>
      </c>
      <c r="S191" s="76" t="s">
        <v>4</v>
      </c>
      <c r="T191" s="94"/>
      <c r="U191" s="79" t="s">
        <v>75</v>
      </c>
      <c r="V191" s="79" t="s">
        <v>11</v>
      </c>
      <c r="W191" s="79" t="s">
        <v>75</v>
      </c>
      <c r="X191" s="79" t="s">
        <v>11</v>
      </c>
      <c r="Y191" s="79" t="s">
        <v>75</v>
      </c>
      <c r="Z191" s="79" t="s">
        <v>11</v>
      </c>
      <c r="AA191" s="79" t="s">
        <v>75</v>
      </c>
      <c r="AB191" s="79" t="s">
        <v>11</v>
      </c>
      <c r="AC191" s="185"/>
      <c r="AD191" s="185"/>
      <c r="AE191" s="78" t="s">
        <v>11</v>
      </c>
    </row>
    <row r="192" spans="1:31" ht="24.75" customHeight="1" thickTop="1">
      <c r="A192" s="9">
        <v>1</v>
      </c>
      <c r="B192" s="10" t="s">
        <v>18</v>
      </c>
      <c r="C192" s="11">
        <v>3</v>
      </c>
      <c r="D192" s="12">
        <v>2</v>
      </c>
      <c r="E192" s="13">
        <v>2</v>
      </c>
      <c r="F192" s="14">
        <v>93</v>
      </c>
      <c r="G192" s="15">
        <v>85</v>
      </c>
      <c r="H192" s="16">
        <f>SUM(F192/C192)/11</f>
        <v>2.8181818181818183</v>
      </c>
      <c r="I192" s="17">
        <f aca="true" t="shared" si="78" ref="I192:I207">SUM(D192,F192)</f>
        <v>95</v>
      </c>
      <c r="J192" s="18">
        <v>10</v>
      </c>
      <c r="K192" s="19">
        <v>26</v>
      </c>
      <c r="L192" s="19">
        <v>36</v>
      </c>
      <c r="M192" s="19">
        <v>1</v>
      </c>
      <c r="N192" s="190">
        <f aca="true" t="shared" si="79" ref="N192:N208">SUM((J192+K192)/C192)/11</f>
        <v>1.0909090909090908</v>
      </c>
      <c r="O192" s="191"/>
      <c r="P192" s="20">
        <f aca="true" t="shared" si="80" ref="P192:P208">SUM(I192-J192-K192)</f>
        <v>59</v>
      </c>
      <c r="Q192" s="21">
        <v>1</v>
      </c>
      <c r="R192" s="22">
        <f aca="true" t="shared" si="81" ref="R192:R208">P192/C192</f>
        <v>19.666666666666668</v>
      </c>
      <c r="S192" s="23">
        <f aca="true" t="shared" si="82" ref="S192:S208">SUM(Q192/C192)</f>
        <v>0.3333333333333333</v>
      </c>
      <c r="T192" s="24"/>
      <c r="U192" s="13"/>
      <c r="V192" s="25" t="e">
        <f aca="true" t="shared" si="83" ref="V192:V207">((U192/T192)*100/100)</f>
        <v>#DIV/0!</v>
      </c>
      <c r="W192" s="13"/>
      <c r="X192" s="25" t="e">
        <f aca="true" t="shared" si="84" ref="X192:X207">((W192/T192)*100/100)</f>
        <v>#DIV/0!</v>
      </c>
      <c r="Y192" s="13"/>
      <c r="Z192" s="26" t="e">
        <f aca="true" t="shared" si="85" ref="Z192:Z207">((Y192/T192)*100/100)</f>
        <v>#DIV/0!</v>
      </c>
      <c r="AA192" s="13"/>
      <c r="AB192" s="26" t="e">
        <f aca="true" t="shared" si="86" ref="AB192:AB207">((AA192/T192)*100/100)</f>
        <v>#DIV/0!</v>
      </c>
      <c r="AC192" s="27">
        <f aca="true" t="shared" si="87" ref="AC192:AC208">SUM(J192:K192)/F192</f>
        <v>0.3870967741935484</v>
      </c>
      <c r="AD192" s="28">
        <f aca="true" t="shared" si="88" ref="AD192:AD208">SUM(J192:K192)/I192</f>
        <v>0.37894736842105264</v>
      </c>
      <c r="AE192" s="29"/>
    </row>
    <row r="193" spans="1:31" ht="24.75" customHeight="1">
      <c r="A193" s="9">
        <v>2</v>
      </c>
      <c r="B193" s="30" t="s">
        <v>39</v>
      </c>
      <c r="C193" s="11">
        <v>4</v>
      </c>
      <c r="D193" s="31">
        <v>30</v>
      </c>
      <c r="E193" s="32">
        <v>4</v>
      </c>
      <c r="F193" s="33">
        <v>128</v>
      </c>
      <c r="G193" s="33">
        <v>128</v>
      </c>
      <c r="H193" s="34">
        <f aca="true" t="shared" si="89" ref="H193:H208">SUM(F193/C193)/11</f>
        <v>2.909090909090909</v>
      </c>
      <c r="I193" s="35">
        <f t="shared" si="78"/>
        <v>158</v>
      </c>
      <c r="J193" s="36">
        <v>142</v>
      </c>
      <c r="K193" s="37">
        <v>2</v>
      </c>
      <c r="L193" s="37">
        <f aca="true" t="shared" si="90" ref="L193:L207">SUM(J193:K193)</f>
        <v>144</v>
      </c>
      <c r="M193" s="37">
        <v>2</v>
      </c>
      <c r="N193" s="172">
        <f t="shared" si="79"/>
        <v>3.272727272727273</v>
      </c>
      <c r="O193" s="173"/>
      <c r="P193" s="38">
        <f t="shared" si="80"/>
        <v>14</v>
      </c>
      <c r="Q193" s="39"/>
      <c r="R193" s="40">
        <f t="shared" si="81"/>
        <v>3.5</v>
      </c>
      <c r="S193" s="41">
        <f t="shared" si="82"/>
        <v>0</v>
      </c>
      <c r="T193" s="24"/>
      <c r="U193" s="13"/>
      <c r="V193" s="25" t="e">
        <f t="shared" si="83"/>
        <v>#DIV/0!</v>
      </c>
      <c r="W193" s="13"/>
      <c r="X193" s="25" t="e">
        <f t="shared" si="84"/>
        <v>#DIV/0!</v>
      </c>
      <c r="Y193" s="13"/>
      <c r="Z193" s="26" t="e">
        <f t="shared" si="85"/>
        <v>#DIV/0!</v>
      </c>
      <c r="AA193" s="13"/>
      <c r="AB193" s="26" t="e">
        <f t="shared" si="86"/>
        <v>#DIV/0!</v>
      </c>
      <c r="AC193" s="27">
        <f t="shared" si="87"/>
        <v>1.125</v>
      </c>
      <c r="AD193" s="28">
        <f t="shared" si="88"/>
        <v>0.9113924050632911</v>
      </c>
      <c r="AE193" s="29"/>
    </row>
    <row r="194" spans="1:31" ht="24.75" customHeight="1">
      <c r="A194" s="9">
        <v>3</v>
      </c>
      <c r="B194" s="30" t="s">
        <v>30</v>
      </c>
      <c r="C194" s="11">
        <v>3</v>
      </c>
      <c r="D194" s="31">
        <v>268</v>
      </c>
      <c r="E194" s="32">
        <v>101</v>
      </c>
      <c r="F194" s="33">
        <v>716</v>
      </c>
      <c r="G194" s="33">
        <v>680</v>
      </c>
      <c r="H194" s="34">
        <f t="shared" si="89"/>
        <v>21.696969696969695</v>
      </c>
      <c r="I194" s="35">
        <f t="shared" si="78"/>
        <v>984</v>
      </c>
      <c r="J194" s="36">
        <v>620</v>
      </c>
      <c r="K194" s="37">
        <v>180</v>
      </c>
      <c r="L194" s="37">
        <f t="shared" si="90"/>
        <v>800</v>
      </c>
      <c r="M194" s="37"/>
      <c r="N194" s="172">
        <f t="shared" si="79"/>
        <v>24.242424242424246</v>
      </c>
      <c r="O194" s="173"/>
      <c r="P194" s="38">
        <f t="shared" si="80"/>
        <v>184</v>
      </c>
      <c r="Q194" s="39">
        <v>33</v>
      </c>
      <c r="R194" s="40">
        <f t="shared" si="81"/>
        <v>61.333333333333336</v>
      </c>
      <c r="S194" s="41">
        <f t="shared" si="82"/>
        <v>11</v>
      </c>
      <c r="T194" s="24">
        <v>65</v>
      </c>
      <c r="U194" s="13">
        <v>62</v>
      </c>
      <c r="V194" s="25">
        <f t="shared" si="83"/>
        <v>0.9538461538461539</v>
      </c>
      <c r="W194" s="13">
        <v>2</v>
      </c>
      <c r="X194" s="25">
        <f t="shared" si="84"/>
        <v>0.03076923076923077</v>
      </c>
      <c r="Y194" s="13">
        <v>1</v>
      </c>
      <c r="Z194" s="26">
        <f t="shared" si="85"/>
        <v>0.015384615384615385</v>
      </c>
      <c r="AA194" s="13"/>
      <c r="AB194" s="26">
        <f t="shared" si="86"/>
        <v>0</v>
      </c>
      <c r="AC194" s="27">
        <f t="shared" si="87"/>
        <v>1.1173184357541899</v>
      </c>
      <c r="AD194" s="28">
        <f t="shared" si="88"/>
        <v>0.8130081300813008</v>
      </c>
      <c r="AE194" s="29"/>
    </row>
    <row r="195" spans="1:31" ht="24.75" customHeight="1">
      <c r="A195" s="9">
        <v>4</v>
      </c>
      <c r="B195" s="30" t="s">
        <v>33</v>
      </c>
      <c r="C195" s="11">
        <v>3</v>
      </c>
      <c r="D195" s="31">
        <v>7</v>
      </c>
      <c r="E195" s="32">
        <v>6</v>
      </c>
      <c r="F195" s="33">
        <v>4</v>
      </c>
      <c r="G195" s="33">
        <v>4</v>
      </c>
      <c r="H195" s="34">
        <f t="shared" si="89"/>
        <v>0.1212121212121212</v>
      </c>
      <c r="I195" s="35">
        <f t="shared" si="78"/>
        <v>11</v>
      </c>
      <c r="J195" s="36">
        <v>2</v>
      </c>
      <c r="K195" s="37">
        <v>4</v>
      </c>
      <c r="L195" s="37">
        <f t="shared" si="90"/>
        <v>6</v>
      </c>
      <c r="M195" s="37">
        <v>3</v>
      </c>
      <c r="N195" s="172">
        <f t="shared" si="79"/>
        <v>0.18181818181818182</v>
      </c>
      <c r="O195" s="173"/>
      <c r="P195" s="38">
        <f t="shared" si="80"/>
        <v>5</v>
      </c>
      <c r="Q195" s="39"/>
      <c r="R195" s="40">
        <f t="shared" si="81"/>
        <v>1.6666666666666667</v>
      </c>
      <c r="S195" s="41">
        <f t="shared" si="82"/>
        <v>0</v>
      </c>
      <c r="T195" s="24"/>
      <c r="U195" s="13"/>
      <c r="V195" s="25" t="e">
        <f t="shared" si="83"/>
        <v>#DIV/0!</v>
      </c>
      <c r="W195" s="13"/>
      <c r="X195" s="25" t="e">
        <f t="shared" si="84"/>
        <v>#DIV/0!</v>
      </c>
      <c r="Y195" s="13"/>
      <c r="Z195" s="26" t="e">
        <f t="shared" si="85"/>
        <v>#DIV/0!</v>
      </c>
      <c r="AA195" s="13"/>
      <c r="AB195" s="26" t="e">
        <f t="shared" si="86"/>
        <v>#DIV/0!</v>
      </c>
      <c r="AC195" s="27">
        <f t="shared" si="87"/>
        <v>1.5</v>
      </c>
      <c r="AD195" s="28">
        <f t="shared" si="88"/>
        <v>0.5454545454545454</v>
      </c>
      <c r="AE195" s="29"/>
    </row>
    <row r="196" spans="1:31" ht="24.75" customHeight="1">
      <c r="A196" s="9">
        <v>5</v>
      </c>
      <c r="B196" s="30" t="s">
        <v>20</v>
      </c>
      <c r="C196" s="11">
        <v>1</v>
      </c>
      <c r="D196" s="31">
        <v>53</v>
      </c>
      <c r="E196" s="32">
        <v>15</v>
      </c>
      <c r="F196" s="33">
        <v>286</v>
      </c>
      <c r="G196" s="33">
        <v>286</v>
      </c>
      <c r="H196" s="34">
        <f t="shared" si="89"/>
        <v>26</v>
      </c>
      <c r="I196" s="35">
        <f t="shared" si="78"/>
        <v>339</v>
      </c>
      <c r="J196" s="36">
        <v>318</v>
      </c>
      <c r="K196" s="37"/>
      <c r="L196" s="37">
        <f t="shared" si="90"/>
        <v>318</v>
      </c>
      <c r="M196" s="37"/>
      <c r="N196" s="172">
        <f t="shared" si="79"/>
        <v>28.90909090909091</v>
      </c>
      <c r="O196" s="173"/>
      <c r="P196" s="38">
        <f t="shared" si="80"/>
        <v>21</v>
      </c>
      <c r="Q196" s="39">
        <v>6</v>
      </c>
      <c r="R196" s="40">
        <f t="shared" si="81"/>
        <v>21</v>
      </c>
      <c r="S196" s="41">
        <f t="shared" si="82"/>
        <v>6</v>
      </c>
      <c r="T196" s="24"/>
      <c r="U196" s="13"/>
      <c r="V196" s="25" t="e">
        <f t="shared" si="83"/>
        <v>#DIV/0!</v>
      </c>
      <c r="W196" s="13"/>
      <c r="X196" s="25" t="e">
        <f t="shared" si="84"/>
        <v>#DIV/0!</v>
      </c>
      <c r="Y196" s="13"/>
      <c r="Z196" s="26" t="e">
        <f t="shared" si="85"/>
        <v>#DIV/0!</v>
      </c>
      <c r="AA196" s="13"/>
      <c r="AB196" s="26" t="e">
        <f t="shared" si="86"/>
        <v>#DIV/0!</v>
      </c>
      <c r="AC196" s="27">
        <f t="shared" si="87"/>
        <v>1.1118881118881119</v>
      </c>
      <c r="AD196" s="28">
        <f t="shared" si="88"/>
        <v>0.9380530973451328</v>
      </c>
      <c r="AE196" s="29"/>
    </row>
    <row r="197" spans="1:31" ht="24.75" customHeight="1">
      <c r="A197" s="9">
        <v>6</v>
      </c>
      <c r="B197" s="30" t="s">
        <v>22</v>
      </c>
      <c r="C197" s="11">
        <v>1</v>
      </c>
      <c r="D197" s="31">
        <v>12</v>
      </c>
      <c r="E197" s="32">
        <v>9</v>
      </c>
      <c r="F197" s="33">
        <v>145</v>
      </c>
      <c r="G197" s="33">
        <v>145</v>
      </c>
      <c r="H197" s="34">
        <f t="shared" si="89"/>
        <v>13.181818181818182</v>
      </c>
      <c r="I197" s="35">
        <f t="shared" si="78"/>
        <v>157</v>
      </c>
      <c r="J197" s="36">
        <v>152</v>
      </c>
      <c r="K197" s="37"/>
      <c r="L197" s="37">
        <f t="shared" si="90"/>
        <v>152</v>
      </c>
      <c r="M197" s="37"/>
      <c r="N197" s="172">
        <f t="shared" si="79"/>
        <v>13.818181818181818</v>
      </c>
      <c r="O197" s="173"/>
      <c r="P197" s="38">
        <f t="shared" si="80"/>
        <v>5</v>
      </c>
      <c r="Q197" s="39"/>
      <c r="R197" s="40">
        <f t="shared" si="81"/>
        <v>5</v>
      </c>
      <c r="S197" s="41">
        <f t="shared" si="82"/>
        <v>0</v>
      </c>
      <c r="T197" s="24"/>
      <c r="U197" s="13"/>
      <c r="V197" s="25" t="e">
        <f t="shared" si="83"/>
        <v>#DIV/0!</v>
      </c>
      <c r="W197" s="13"/>
      <c r="X197" s="25" t="e">
        <f t="shared" si="84"/>
        <v>#DIV/0!</v>
      </c>
      <c r="Y197" s="13"/>
      <c r="Z197" s="26" t="e">
        <f t="shared" si="85"/>
        <v>#DIV/0!</v>
      </c>
      <c r="AA197" s="13"/>
      <c r="AB197" s="26" t="e">
        <f t="shared" si="86"/>
        <v>#DIV/0!</v>
      </c>
      <c r="AC197" s="27">
        <f t="shared" si="87"/>
        <v>1.0482758620689656</v>
      </c>
      <c r="AD197" s="28">
        <f t="shared" si="88"/>
        <v>0.9681528662420382</v>
      </c>
      <c r="AE197" s="29"/>
    </row>
    <row r="198" spans="1:31" ht="24.75" customHeight="1">
      <c r="A198" s="9">
        <v>7</v>
      </c>
      <c r="B198" s="30" t="s">
        <v>29</v>
      </c>
      <c r="C198" s="11">
        <v>1</v>
      </c>
      <c r="D198" s="31"/>
      <c r="E198" s="32"/>
      <c r="F198" s="33">
        <v>24</v>
      </c>
      <c r="G198" s="33">
        <v>24</v>
      </c>
      <c r="H198" s="34">
        <f t="shared" si="89"/>
        <v>2.1818181818181817</v>
      </c>
      <c r="I198" s="35">
        <f t="shared" si="78"/>
        <v>24</v>
      </c>
      <c r="J198" s="36">
        <v>18</v>
      </c>
      <c r="K198" s="37"/>
      <c r="L198" s="37">
        <f t="shared" si="90"/>
        <v>18</v>
      </c>
      <c r="M198" s="37"/>
      <c r="N198" s="172">
        <f t="shared" si="79"/>
        <v>1.6363636363636365</v>
      </c>
      <c r="O198" s="173"/>
      <c r="P198" s="38">
        <f t="shared" si="80"/>
        <v>6</v>
      </c>
      <c r="Q198" s="39"/>
      <c r="R198" s="40">
        <f t="shared" si="81"/>
        <v>6</v>
      </c>
      <c r="S198" s="41">
        <f t="shared" si="82"/>
        <v>0</v>
      </c>
      <c r="T198" s="24"/>
      <c r="U198" s="13"/>
      <c r="V198" s="25" t="e">
        <f t="shared" si="83"/>
        <v>#DIV/0!</v>
      </c>
      <c r="W198" s="13"/>
      <c r="X198" s="25" t="e">
        <f t="shared" si="84"/>
        <v>#DIV/0!</v>
      </c>
      <c r="Y198" s="13"/>
      <c r="Z198" s="26" t="e">
        <f t="shared" si="85"/>
        <v>#DIV/0!</v>
      </c>
      <c r="AA198" s="13"/>
      <c r="AB198" s="26" t="e">
        <f t="shared" si="86"/>
        <v>#DIV/0!</v>
      </c>
      <c r="AC198" s="27">
        <f t="shared" si="87"/>
        <v>0.75</v>
      </c>
      <c r="AD198" s="28">
        <f t="shared" si="88"/>
        <v>0.75</v>
      </c>
      <c r="AE198" s="29"/>
    </row>
    <row r="199" spans="1:31" ht="24.75" customHeight="1">
      <c r="A199" s="9">
        <v>8</v>
      </c>
      <c r="B199" s="30" t="s">
        <v>31</v>
      </c>
      <c r="C199" s="11">
        <v>1</v>
      </c>
      <c r="D199" s="31"/>
      <c r="E199" s="32"/>
      <c r="F199" s="33">
        <v>37</v>
      </c>
      <c r="G199" s="33">
        <v>37</v>
      </c>
      <c r="H199" s="34">
        <f t="shared" si="89"/>
        <v>3.3636363636363638</v>
      </c>
      <c r="I199" s="35">
        <f t="shared" si="78"/>
        <v>37</v>
      </c>
      <c r="J199" s="36">
        <v>37</v>
      </c>
      <c r="K199" s="37"/>
      <c r="L199" s="37">
        <f t="shared" si="90"/>
        <v>37</v>
      </c>
      <c r="M199" s="37"/>
      <c r="N199" s="172">
        <f t="shared" si="79"/>
        <v>3.3636363636363638</v>
      </c>
      <c r="O199" s="173"/>
      <c r="P199" s="38">
        <f t="shared" si="80"/>
        <v>0</v>
      </c>
      <c r="Q199" s="39"/>
      <c r="R199" s="40">
        <f t="shared" si="81"/>
        <v>0</v>
      </c>
      <c r="S199" s="41">
        <f t="shared" si="82"/>
        <v>0</v>
      </c>
      <c r="T199" s="24"/>
      <c r="U199" s="13"/>
      <c r="V199" s="25" t="e">
        <f t="shared" si="83"/>
        <v>#DIV/0!</v>
      </c>
      <c r="W199" s="13"/>
      <c r="X199" s="25" t="e">
        <f t="shared" si="84"/>
        <v>#DIV/0!</v>
      </c>
      <c r="Y199" s="13"/>
      <c r="Z199" s="26" t="e">
        <f t="shared" si="85"/>
        <v>#DIV/0!</v>
      </c>
      <c r="AA199" s="13"/>
      <c r="AB199" s="26" t="e">
        <f t="shared" si="86"/>
        <v>#DIV/0!</v>
      </c>
      <c r="AC199" s="27">
        <f t="shared" si="87"/>
        <v>1</v>
      </c>
      <c r="AD199" s="28">
        <f t="shared" si="88"/>
        <v>1</v>
      </c>
      <c r="AE199" s="29"/>
    </row>
    <row r="200" spans="1:31" ht="24.75" customHeight="1">
      <c r="A200" s="9">
        <v>9</v>
      </c>
      <c r="B200" s="30" t="s">
        <v>34</v>
      </c>
      <c r="C200" s="11">
        <v>1</v>
      </c>
      <c r="D200" s="31"/>
      <c r="E200" s="32"/>
      <c r="F200" s="33">
        <v>7</v>
      </c>
      <c r="G200" s="33">
        <v>7</v>
      </c>
      <c r="H200" s="34">
        <f t="shared" si="89"/>
        <v>0.6363636363636364</v>
      </c>
      <c r="I200" s="35">
        <f t="shared" si="78"/>
        <v>7</v>
      </c>
      <c r="J200" s="36">
        <v>7</v>
      </c>
      <c r="K200" s="37"/>
      <c r="L200" s="37">
        <f t="shared" si="90"/>
        <v>7</v>
      </c>
      <c r="M200" s="37"/>
      <c r="N200" s="172">
        <f t="shared" si="79"/>
        <v>0.6363636363636364</v>
      </c>
      <c r="O200" s="173"/>
      <c r="P200" s="38">
        <f t="shared" si="80"/>
        <v>0</v>
      </c>
      <c r="Q200" s="39"/>
      <c r="R200" s="40">
        <f t="shared" si="81"/>
        <v>0</v>
      </c>
      <c r="S200" s="41">
        <f t="shared" si="82"/>
        <v>0</v>
      </c>
      <c r="T200" s="24"/>
      <c r="U200" s="13"/>
      <c r="V200" s="25" t="e">
        <f t="shared" si="83"/>
        <v>#DIV/0!</v>
      </c>
      <c r="W200" s="13"/>
      <c r="X200" s="25" t="e">
        <f t="shared" si="84"/>
        <v>#DIV/0!</v>
      </c>
      <c r="Y200" s="13"/>
      <c r="Z200" s="26" t="e">
        <f t="shared" si="85"/>
        <v>#DIV/0!</v>
      </c>
      <c r="AA200" s="13"/>
      <c r="AB200" s="26" t="e">
        <f t="shared" si="86"/>
        <v>#DIV/0!</v>
      </c>
      <c r="AC200" s="27">
        <f t="shared" si="87"/>
        <v>1</v>
      </c>
      <c r="AD200" s="28">
        <f t="shared" si="88"/>
        <v>1</v>
      </c>
      <c r="AE200" s="29"/>
    </row>
    <row r="201" spans="1:31" ht="24.75" customHeight="1">
      <c r="A201" s="9">
        <v>10</v>
      </c>
      <c r="B201" s="30" t="s">
        <v>43</v>
      </c>
      <c r="C201" s="11"/>
      <c r="D201" s="31"/>
      <c r="E201" s="32"/>
      <c r="F201" s="33"/>
      <c r="G201" s="33"/>
      <c r="H201" s="34" t="e">
        <f t="shared" si="89"/>
        <v>#DIV/0!</v>
      </c>
      <c r="I201" s="35">
        <f t="shared" si="78"/>
        <v>0</v>
      </c>
      <c r="J201" s="36"/>
      <c r="K201" s="37"/>
      <c r="L201" s="37">
        <f t="shared" si="90"/>
        <v>0</v>
      </c>
      <c r="M201" s="37"/>
      <c r="N201" s="172" t="e">
        <f t="shared" si="79"/>
        <v>#DIV/0!</v>
      </c>
      <c r="O201" s="173"/>
      <c r="P201" s="38">
        <f t="shared" si="80"/>
        <v>0</v>
      </c>
      <c r="Q201" s="39"/>
      <c r="R201" s="40" t="e">
        <f t="shared" si="81"/>
        <v>#DIV/0!</v>
      </c>
      <c r="S201" s="41" t="e">
        <f t="shared" si="82"/>
        <v>#DIV/0!</v>
      </c>
      <c r="T201" s="24"/>
      <c r="U201" s="13"/>
      <c r="V201" s="25" t="e">
        <f t="shared" si="83"/>
        <v>#DIV/0!</v>
      </c>
      <c r="W201" s="13"/>
      <c r="X201" s="25" t="e">
        <f t="shared" si="84"/>
        <v>#DIV/0!</v>
      </c>
      <c r="Y201" s="13"/>
      <c r="Z201" s="26" t="e">
        <f t="shared" si="85"/>
        <v>#DIV/0!</v>
      </c>
      <c r="AA201" s="13"/>
      <c r="AB201" s="26" t="e">
        <f t="shared" si="86"/>
        <v>#DIV/0!</v>
      </c>
      <c r="AC201" s="27" t="e">
        <f t="shared" si="87"/>
        <v>#DIV/0!</v>
      </c>
      <c r="AD201" s="28" t="e">
        <f t="shared" si="88"/>
        <v>#DIV/0!</v>
      </c>
      <c r="AE201" s="29"/>
    </row>
    <row r="202" spans="1:31" ht="24.75" customHeight="1">
      <c r="A202" s="9">
        <v>11</v>
      </c>
      <c r="B202" s="30" t="s">
        <v>35</v>
      </c>
      <c r="C202" s="11">
        <v>1</v>
      </c>
      <c r="D202" s="31"/>
      <c r="E202" s="32"/>
      <c r="F202" s="33">
        <v>2</v>
      </c>
      <c r="G202" s="33"/>
      <c r="H202" s="34">
        <f t="shared" si="89"/>
        <v>0.18181818181818182</v>
      </c>
      <c r="I202" s="35">
        <f t="shared" si="78"/>
        <v>2</v>
      </c>
      <c r="J202" s="36">
        <v>1</v>
      </c>
      <c r="K202" s="37"/>
      <c r="L202" s="37">
        <f t="shared" si="90"/>
        <v>1</v>
      </c>
      <c r="M202" s="37"/>
      <c r="N202" s="172">
        <f t="shared" si="79"/>
        <v>0.09090909090909091</v>
      </c>
      <c r="O202" s="173"/>
      <c r="P202" s="38">
        <f t="shared" si="80"/>
        <v>1</v>
      </c>
      <c r="Q202" s="39"/>
      <c r="R202" s="40">
        <f t="shared" si="81"/>
        <v>1</v>
      </c>
      <c r="S202" s="41">
        <f t="shared" si="82"/>
        <v>0</v>
      </c>
      <c r="T202" s="24"/>
      <c r="U202" s="13"/>
      <c r="V202" s="25" t="e">
        <f t="shared" si="83"/>
        <v>#DIV/0!</v>
      </c>
      <c r="W202" s="13"/>
      <c r="X202" s="25" t="e">
        <f t="shared" si="84"/>
        <v>#DIV/0!</v>
      </c>
      <c r="Y202" s="13"/>
      <c r="Z202" s="26" t="e">
        <f t="shared" si="85"/>
        <v>#DIV/0!</v>
      </c>
      <c r="AA202" s="13"/>
      <c r="AB202" s="26" t="e">
        <f t="shared" si="86"/>
        <v>#DIV/0!</v>
      </c>
      <c r="AC202" s="27">
        <f t="shared" si="87"/>
        <v>0.5</v>
      </c>
      <c r="AD202" s="28">
        <f t="shared" si="88"/>
        <v>0.5</v>
      </c>
      <c r="AE202" s="29"/>
    </row>
    <row r="203" spans="1:31" ht="24.75" customHeight="1">
      <c r="A203" s="9">
        <v>12</v>
      </c>
      <c r="B203" s="30" t="s">
        <v>26</v>
      </c>
      <c r="C203" s="11">
        <v>3</v>
      </c>
      <c r="D203" s="31">
        <v>19</v>
      </c>
      <c r="E203" s="32">
        <v>1</v>
      </c>
      <c r="F203" s="33">
        <v>595</v>
      </c>
      <c r="G203" s="33">
        <v>558</v>
      </c>
      <c r="H203" s="34">
        <f t="shared" si="89"/>
        <v>18.03030303030303</v>
      </c>
      <c r="I203" s="35">
        <f t="shared" si="78"/>
        <v>614</v>
      </c>
      <c r="J203" s="36">
        <v>594</v>
      </c>
      <c r="K203" s="37"/>
      <c r="L203" s="37">
        <f t="shared" si="90"/>
        <v>594</v>
      </c>
      <c r="M203" s="37"/>
      <c r="N203" s="172">
        <f t="shared" si="79"/>
        <v>18</v>
      </c>
      <c r="O203" s="173"/>
      <c r="P203" s="38">
        <f t="shared" si="80"/>
        <v>20</v>
      </c>
      <c r="Q203" s="39"/>
      <c r="R203" s="40">
        <f t="shared" si="81"/>
        <v>6.666666666666667</v>
      </c>
      <c r="S203" s="41">
        <f t="shared" si="82"/>
        <v>0</v>
      </c>
      <c r="T203" s="24">
        <v>91</v>
      </c>
      <c r="U203" s="13">
        <v>68</v>
      </c>
      <c r="V203" s="25">
        <f t="shared" si="83"/>
        <v>0.7472527472527473</v>
      </c>
      <c r="W203" s="13">
        <v>10</v>
      </c>
      <c r="X203" s="25">
        <f t="shared" si="84"/>
        <v>0.10989010989010989</v>
      </c>
      <c r="Y203" s="13">
        <v>13</v>
      </c>
      <c r="Z203" s="26">
        <f t="shared" si="85"/>
        <v>0.14285714285714285</v>
      </c>
      <c r="AA203" s="13"/>
      <c r="AB203" s="26">
        <f t="shared" si="86"/>
        <v>0</v>
      </c>
      <c r="AC203" s="27">
        <f t="shared" si="87"/>
        <v>0.9983193277310924</v>
      </c>
      <c r="AD203" s="28">
        <f t="shared" si="88"/>
        <v>0.9674267100977199</v>
      </c>
      <c r="AE203" s="29"/>
    </row>
    <row r="204" spans="1:31" ht="24.75" customHeight="1">
      <c r="A204" s="9">
        <v>13</v>
      </c>
      <c r="B204" s="30" t="s">
        <v>25</v>
      </c>
      <c r="C204" s="11">
        <v>1</v>
      </c>
      <c r="D204" s="31">
        <v>13</v>
      </c>
      <c r="E204" s="32">
        <v>0</v>
      </c>
      <c r="F204" s="33">
        <v>58</v>
      </c>
      <c r="G204" s="33">
        <v>58</v>
      </c>
      <c r="H204" s="34">
        <f t="shared" si="89"/>
        <v>5.2727272727272725</v>
      </c>
      <c r="I204" s="35">
        <f t="shared" si="78"/>
        <v>71</v>
      </c>
      <c r="J204" s="36">
        <v>42</v>
      </c>
      <c r="K204" s="37"/>
      <c r="L204" s="37">
        <f t="shared" si="90"/>
        <v>42</v>
      </c>
      <c r="M204" s="37"/>
      <c r="N204" s="172">
        <f t="shared" si="79"/>
        <v>3.8181818181818183</v>
      </c>
      <c r="O204" s="173"/>
      <c r="P204" s="38">
        <f t="shared" si="80"/>
        <v>29</v>
      </c>
      <c r="Q204" s="39"/>
      <c r="R204" s="40">
        <f t="shared" si="81"/>
        <v>29</v>
      </c>
      <c r="S204" s="41">
        <f t="shared" si="82"/>
        <v>0</v>
      </c>
      <c r="T204" s="24"/>
      <c r="U204" s="13"/>
      <c r="V204" s="25" t="e">
        <f t="shared" si="83"/>
        <v>#DIV/0!</v>
      </c>
      <c r="W204" s="13"/>
      <c r="X204" s="25" t="e">
        <f t="shared" si="84"/>
        <v>#DIV/0!</v>
      </c>
      <c r="Y204" s="13"/>
      <c r="Z204" s="26" t="e">
        <f t="shared" si="85"/>
        <v>#DIV/0!</v>
      </c>
      <c r="AA204" s="13"/>
      <c r="AB204" s="26" t="e">
        <f t="shared" si="86"/>
        <v>#DIV/0!</v>
      </c>
      <c r="AC204" s="27">
        <f t="shared" si="87"/>
        <v>0.7241379310344828</v>
      </c>
      <c r="AD204" s="28">
        <f t="shared" si="88"/>
        <v>0.5915492957746479</v>
      </c>
      <c r="AE204" s="29"/>
    </row>
    <row r="205" spans="1:31" ht="24.75" customHeight="1">
      <c r="A205" s="9">
        <v>14</v>
      </c>
      <c r="B205" s="30" t="s">
        <v>24</v>
      </c>
      <c r="C205" s="11">
        <v>1</v>
      </c>
      <c r="D205" s="31">
        <v>5</v>
      </c>
      <c r="E205" s="32">
        <v>1</v>
      </c>
      <c r="F205" s="33">
        <v>37</v>
      </c>
      <c r="G205" s="33">
        <v>36</v>
      </c>
      <c r="H205" s="34">
        <f t="shared" si="89"/>
        <v>3.3636363636363638</v>
      </c>
      <c r="I205" s="35">
        <f t="shared" si="78"/>
        <v>42</v>
      </c>
      <c r="J205" s="36">
        <v>35</v>
      </c>
      <c r="K205" s="37"/>
      <c r="L205" s="37">
        <f t="shared" si="90"/>
        <v>35</v>
      </c>
      <c r="M205" s="37"/>
      <c r="N205" s="172">
        <f t="shared" si="79"/>
        <v>3.1818181818181817</v>
      </c>
      <c r="O205" s="173"/>
      <c r="P205" s="38">
        <f t="shared" si="80"/>
        <v>7</v>
      </c>
      <c r="Q205" s="39"/>
      <c r="R205" s="40">
        <f t="shared" si="81"/>
        <v>7</v>
      </c>
      <c r="S205" s="41">
        <f t="shared" si="82"/>
        <v>0</v>
      </c>
      <c r="T205" s="24"/>
      <c r="U205" s="13"/>
      <c r="V205" s="25" t="e">
        <f t="shared" si="83"/>
        <v>#DIV/0!</v>
      </c>
      <c r="W205" s="13"/>
      <c r="X205" s="25" t="e">
        <f t="shared" si="84"/>
        <v>#DIV/0!</v>
      </c>
      <c r="Y205" s="13"/>
      <c r="Z205" s="26" t="e">
        <f t="shared" si="85"/>
        <v>#DIV/0!</v>
      </c>
      <c r="AA205" s="13"/>
      <c r="AB205" s="26" t="e">
        <f t="shared" si="86"/>
        <v>#DIV/0!</v>
      </c>
      <c r="AC205" s="27">
        <f t="shared" si="87"/>
        <v>0.9459459459459459</v>
      </c>
      <c r="AD205" s="28">
        <f t="shared" si="88"/>
        <v>0.8333333333333334</v>
      </c>
      <c r="AE205" s="29"/>
    </row>
    <row r="206" spans="1:31" ht="24.75" customHeight="1">
      <c r="A206" s="9">
        <v>15</v>
      </c>
      <c r="B206" s="30" t="s">
        <v>21</v>
      </c>
      <c r="C206" s="11">
        <v>2</v>
      </c>
      <c r="D206" s="31">
        <v>104</v>
      </c>
      <c r="E206" s="32">
        <v>16</v>
      </c>
      <c r="F206" s="33">
        <v>205</v>
      </c>
      <c r="G206" s="33">
        <v>167</v>
      </c>
      <c r="H206" s="34">
        <f t="shared" si="89"/>
        <v>9.318181818181818</v>
      </c>
      <c r="I206" s="35">
        <f t="shared" si="78"/>
        <v>309</v>
      </c>
      <c r="J206" s="36">
        <v>100</v>
      </c>
      <c r="K206" s="37">
        <v>67</v>
      </c>
      <c r="L206" s="37">
        <f t="shared" si="90"/>
        <v>167</v>
      </c>
      <c r="M206" s="37"/>
      <c r="N206" s="172">
        <f t="shared" si="79"/>
        <v>7.590909090909091</v>
      </c>
      <c r="O206" s="173"/>
      <c r="P206" s="38">
        <f t="shared" si="80"/>
        <v>142</v>
      </c>
      <c r="Q206" s="39">
        <v>50</v>
      </c>
      <c r="R206" s="40">
        <f t="shared" si="81"/>
        <v>71</v>
      </c>
      <c r="S206" s="41">
        <f t="shared" si="82"/>
        <v>25</v>
      </c>
      <c r="T206" s="24">
        <v>79</v>
      </c>
      <c r="U206" s="13">
        <v>29</v>
      </c>
      <c r="V206" s="25">
        <f t="shared" si="83"/>
        <v>0.3670886075949367</v>
      </c>
      <c r="W206" s="13">
        <v>13</v>
      </c>
      <c r="X206" s="25">
        <f t="shared" si="84"/>
        <v>0.16455696202531644</v>
      </c>
      <c r="Y206" s="13">
        <v>37</v>
      </c>
      <c r="Z206" s="26">
        <f t="shared" si="85"/>
        <v>0.46835443037974683</v>
      </c>
      <c r="AA206" s="13"/>
      <c r="AB206" s="26">
        <f t="shared" si="86"/>
        <v>0</v>
      </c>
      <c r="AC206" s="27">
        <f t="shared" si="87"/>
        <v>0.8146341463414634</v>
      </c>
      <c r="AD206" s="28">
        <f t="shared" si="88"/>
        <v>0.540453074433657</v>
      </c>
      <c r="AE206" s="29"/>
    </row>
    <row r="207" spans="1:31" ht="24.75" customHeight="1" thickBot="1">
      <c r="A207" s="9">
        <v>16</v>
      </c>
      <c r="B207" s="30" t="s">
        <v>27</v>
      </c>
      <c r="C207" s="11">
        <v>1</v>
      </c>
      <c r="D207" s="31"/>
      <c r="E207" s="32"/>
      <c r="F207" s="33">
        <v>6</v>
      </c>
      <c r="G207" s="33">
        <v>6</v>
      </c>
      <c r="H207" s="34">
        <f t="shared" si="89"/>
        <v>0.5454545454545454</v>
      </c>
      <c r="I207" s="35">
        <f t="shared" si="78"/>
        <v>6</v>
      </c>
      <c r="J207" s="36">
        <v>6</v>
      </c>
      <c r="K207" s="37"/>
      <c r="L207" s="37">
        <f t="shared" si="90"/>
        <v>6</v>
      </c>
      <c r="M207" s="37"/>
      <c r="N207" s="172">
        <f t="shared" si="79"/>
        <v>0.5454545454545454</v>
      </c>
      <c r="O207" s="173"/>
      <c r="P207" s="38">
        <f t="shared" si="80"/>
        <v>0</v>
      </c>
      <c r="Q207" s="39"/>
      <c r="R207" s="40">
        <f t="shared" si="81"/>
        <v>0</v>
      </c>
      <c r="S207" s="41">
        <f t="shared" si="82"/>
        <v>0</v>
      </c>
      <c r="T207" s="24"/>
      <c r="U207" s="13"/>
      <c r="V207" s="25" t="e">
        <f t="shared" si="83"/>
        <v>#DIV/0!</v>
      </c>
      <c r="W207" s="13"/>
      <c r="X207" s="25" t="e">
        <f t="shared" si="84"/>
        <v>#DIV/0!</v>
      </c>
      <c r="Y207" s="13"/>
      <c r="Z207" s="26" t="e">
        <f t="shared" si="85"/>
        <v>#DIV/0!</v>
      </c>
      <c r="AA207" s="13"/>
      <c r="AB207" s="26" t="e">
        <f t="shared" si="86"/>
        <v>#DIV/0!</v>
      </c>
      <c r="AC207" s="27">
        <f t="shared" si="87"/>
        <v>1</v>
      </c>
      <c r="AD207" s="28">
        <f t="shared" si="88"/>
        <v>1</v>
      </c>
      <c r="AE207" s="29"/>
    </row>
    <row r="208" spans="1:31" ht="24.75" customHeight="1" thickBot="1" thickTop="1">
      <c r="A208" s="150" t="s">
        <v>12</v>
      </c>
      <c r="B208" s="151"/>
      <c r="C208" s="42">
        <v>7</v>
      </c>
      <c r="D208" s="43">
        <f>SUM(D192:D207)</f>
        <v>513</v>
      </c>
      <c r="E208" s="44">
        <f>SUM(E192:E207)</f>
        <v>155</v>
      </c>
      <c r="F208" s="45">
        <f>SUM(F192:F207)</f>
        <v>2343</v>
      </c>
      <c r="G208" s="45">
        <f>SUM(G192:G207)</f>
        <v>2221</v>
      </c>
      <c r="H208" s="46">
        <f t="shared" si="89"/>
        <v>30.42857142857143</v>
      </c>
      <c r="I208" s="47">
        <f>SUM(D208,F208)</f>
        <v>2856</v>
      </c>
      <c r="J208" s="48">
        <f>SUM(J192:J207)</f>
        <v>2084</v>
      </c>
      <c r="K208" s="49">
        <f>SUM(K192:K207)</f>
        <v>279</v>
      </c>
      <c r="L208" s="49">
        <f>SUM(L192:L207)</f>
        <v>2363</v>
      </c>
      <c r="M208" s="49">
        <f>SUM(M192:M207)</f>
        <v>6</v>
      </c>
      <c r="N208" s="152">
        <f t="shared" si="79"/>
        <v>30.688311688311686</v>
      </c>
      <c r="O208" s="153"/>
      <c r="P208" s="50">
        <f t="shared" si="80"/>
        <v>493</v>
      </c>
      <c r="Q208" s="51">
        <f>SUM(Q192:Q207)</f>
        <v>90</v>
      </c>
      <c r="R208" s="52">
        <f t="shared" si="81"/>
        <v>70.42857142857143</v>
      </c>
      <c r="S208" s="53">
        <f t="shared" si="82"/>
        <v>12.857142857142858</v>
      </c>
      <c r="T208" s="54">
        <v>235</v>
      </c>
      <c r="U208" s="43">
        <v>159</v>
      </c>
      <c r="V208" s="55">
        <f>((U208/T208)*100/100)</f>
        <v>0.6765957446808512</v>
      </c>
      <c r="W208" s="43">
        <v>25</v>
      </c>
      <c r="X208" s="55">
        <f>((W208/T208)*100/100)</f>
        <v>0.10638297872340426</v>
      </c>
      <c r="Y208" s="62">
        <v>51</v>
      </c>
      <c r="Z208" s="55">
        <f>((Y208/T208)*100/100)</f>
        <v>0.2170212765957447</v>
      </c>
      <c r="AA208" s="43"/>
      <c r="AB208" s="56">
        <f>((AA208/T208)*100/100)</f>
        <v>0</v>
      </c>
      <c r="AC208" s="57">
        <f t="shared" si="87"/>
        <v>1.008536064874093</v>
      </c>
      <c r="AD208" s="58">
        <f t="shared" si="88"/>
        <v>0.8273809523809523</v>
      </c>
      <c r="AE208" s="59"/>
    </row>
  </sheetData>
  <mergeCells count="271">
    <mergeCell ref="A158:A160"/>
    <mergeCell ref="B158:B160"/>
    <mergeCell ref="C158:C160"/>
    <mergeCell ref="D158:E159"/>
    <mergeCell ref="T158:AE158"/>
    <mergeCell ref="T159:T160"/>
    <mergeCell ref="U159:V159"/>
    <mergeCell ref="W159:X159"/>
    <mergeCell ref="Y159:Z159"/>
    <mergeCell ref="AA159:AB159"/>
    <mergeCell ref="AC159:AC160"/>
    <mergeCell ref="AD159:AD160"/>
    <mergeCell ref="N11:O11"/>
    <mergeCell ref="N12:O12"/>
    <mergeCell ref="N181:O181"/>
    <mergeCell ref="A182:B182"/>
    <mergeCell ref="N182:O182"/>
    <mergeCell ref="N177:O177"/>
    <mergeCell ref="N178:O178"/>
    <mergeCell ref="N179:O179"/>
    <mergeCell ref="N180:O180"/>
    <mergeCell ref="N173:O173"/>
    <mergeCell ref="N19:O19"/>
    <mergeCell ref="N20:O20"/>
    <mergeCell ref="N13:O13"/>
    <mergeCell ref="N14:O14"/>
    <mergeCell ref="N15:O15"/>
    <mergeCell ref="N16:O16"/>
    <mergeCell ref="B31:AE31"/>
    <mergeCell ref="R8:S9"/>
    <mergeCell ref="J8:M9"/>
    <mergeCell ref="N8:O10"/>
    <mergeCell ref="P8:Q9"/>
    <mergeCell ref="N21:O21"/>
    <mergeCell ref="N22:O22"/>
    <mergeCell ref="A22:B22"/>
    <mergeCell ref="N17:O17"/>
    <mergeCell ref="N18:O18"/>
    <mergeCell ref="A32:A34"/>
    <mergeCell ref="B32:B34"/>
    <mergeCell ref="C32:C34"/>
    <mergeCell ref="D32:E33"/>
    <mergeCell ref="F32:G33"/>
    <mergeCell ref="H32:H34"/>
    <mergeCell ref="I32:I34"/>
    <mergeCell ref="J32:M33"/>
    <mergeCell ref="W33:X33"/>
    <mergeCell ref="Y33:Z33"/>
    <mergeCell ref="AA33:AB33"/>
    <mergeCell ref="AC33:AC34"/>
    <mergeCell ref="AD33:AD34"/>
    <mergeCell ref="N35:O35"/>
    <mergeCell ref="N36:O36"/>
    <mergeCell ref="N37:O37"/>
    <mergeCell ref="N32:O34"/>
    <mergeCell ref="P32:Q33"/>
    <mergeCell ref="R32:S33"/>
    <mergeCell ref="T32:AE32"/>
    <mergeCell ref="T33:T34"/>
    <mergeCell ref="U33:V33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A52:B52"/>
    <mergeCell ref="N52:O52"/>
    <mergeCell ref="N67:O67"/>
    <mergeCell ref="N68:O68"/>
    <mergeCell ref="N69:O69"/>
    <mergeCell ref="N70:O70"/>
    <mergeCell ref="N71:O71"/>
    <mergeCell ref="N72:O72"/>
    <mergeCell ref="N73:O73"/>
    <mergeCell ref="N74:O74"/>
    <mergeCell ref="N81:O81"/>
    <mergeCell ref="N82:O82"/>
    <mergeCell ref="N75:O75"/>
    <mergeCell ref="N76:O76"/>
    <mergeCell ref="N77:O77"/>
    <mergeCell ref="N78:O78"/>
    <mergeCell ref="B63:AE63"/>
    <mergeCell ref="N207:O207"/>
    <mergeCell ref="A208:B208"/>
    <mergeCell ref="N208:O208"/>
    <mergeCell ref="N64:O66"/>
    <mergeCell ref="P64:Q65"/>
    <mergeCell ref="N83:O83"/>
    <mergeCell ref="N84:O84"/>
    <mergeCell ref="N79:O79"/>
    <mergeCell ref="N80:O80"/>
    <mergeCell ref="N85:O85"/>
    <mergeCell ref="N86:O86"/>
    <mergeCell ref="N87:O87"/>
    <mergeCell ref="N206:O206"/>
    <mergeCell ref="N174:O174"/>
    <mergeCell ref="N175:O175"/>
    <mergeCell ref="N176:O176"/>
    <mergeCell ref="N169:O169"/>
    <mergeCell ref="N170:O170"/>
    <mergeCell ref="N171:O171"/>
    <mergeCell ref="A64:A66"/>
    <mergeCell ref="B64:B66"/>
    <mergeCell ref="C64:C66"/>
    <mergeCell ref="D64:E65"/>
    <mergeCell ref="AD65:AD66"/>
    <mergeCell ref="F64:G65"/>
    <mergeCell ref="H64:H66"/>
    <mergeCell ref="I64:I66"/>
    <mergeCell ref="J64:M65"/>
    <mergeCell ref="N204:O204"/>
    <mergeCell ref="N205:O205"/>
    <mergeCell ref="R64:S65"/>
    <mergeCell ref="T64:AE64"/>
    <mergeCell ref="T65:T66"/>
    <mergeCell ref="U65:V65"/>
    <mergeCell ref="W65:X65"/>
    <mergeCell ref="Y65:Z65"/>
    <mergeCell ref="AA65:AB65"/>
    <mergeCell ref="AC65:AC66"/>
    <mergeCell ref="N201:O201"/>
    <mergeCell ref="N202:O202"/>
    <mergeCell ref="N203:O203"/>
    <mergeCell ref="A88:B88"/>
    <mergeCell ref="N88:O88"/>
    <mergeCell ref="N172:O172"/>
    <mergeCell ref="N165:O165"/>
    <mergeCell ref="N166:O166"/>
    <mergeCell ref="N167:O167"/>
    <mergeCell ref="N168:O168"/>
    <mergeCell ref="N198:O198"/>
    <mergeCell ref="N199:O199"/>
    <mergeCell ref="N200:O200"/>
    <mergeCell ref="R99:S100"/>
    <mergeCell ref="N161:O161"/>
    <mergeCell ref="N162:O162"/>
    <mergeCell ref="N163:O163"/>
    <mergeCell ref="N164:O164"/>
    <mergeCell ref="P158:Q159"/>
    <mergeCell ref="R158:S159"/>
    <mergeCell ref="N102:O102"/>
    <mergeCell ref="N103:O103"/>
    <mergeCell ref="N196:O196"/>
    <mergeCell ref="N197:O197"/>
    <mergeCell ref="B157:AE157"/>
    <mergeCell ref="F158:G159"/>
    <mergeCell ref="H158:H160"/>
    <mergeCell ref="I158:I160"/>
    <mergeCell ref="J158:M159"/>
    <mergeCell ref="N158:O160"/>
    <mergeCell ref="N104:O104"/>
    <mergeCell ref="N105:O105"/>
    <mergeCell ref="N106:O106"/>
    <mergeCell ref="N107:O107"/>
    <mergeCell ref="N108:O108"/>
    <mergeCell ref="N109:O109"/>
    <mergeCell ref="N110:O110"/>
    <mergeCell ref="N111:O111"/>
    <mergeCell ref="B98:AE98"/>
    <mergeCell ref="A99:A101"/>
    <mergeCell ref="B99:B101"/>
    <mergeCell ref="C99:C101"/>
    <mergeCell ref="D99:E100"/>
    <mergeCell ref="F99:G100"/>
    <mergeCell ref="H99:H101"/>
    <mergeCell ref="T99:AE99"/>
    <mergeCell ref="I99:I101"/>
    <mergeCell ref="J99:M100"/>
    <mergeCell ref="N99:O101"/>
    <mergeCell ref="P99:Q100"/>
    <mergeCell ref="AA100:AB100"/>
    <mergeCell ref="AC100:AC101"/>
    <mergeCell ref="AD100:AD101"/>
    <mergeCell ref="N114:O114"/>
    <mergeCell ref="T100:T101"/>
    <mergeCell ref="U100:V100"/>
    <mergeCell ref="W100:X100"/>
    <mergeCell ref="Y100:Z100"/>
    <mergeCell ref="N112:O112"/>
    <mergeCell ref="N113:O113"/>
    <mergeCell ref="A115:B115"/>
    <mergeCell ref="N115:O115"/>
    <mergeCell ref="B6:AE6"/>
    <mergeCell ref="A8:A10"/>
    <mergeCell ref="B8:B10"/>
    <mergeCell ref="C8:C10"/>
    <mergeCell ref="D8:E9"/>
    <mergeCell ref="F8:G9"/>
    <mergeCell ref="H8:H10"/>
    <mergeCell ref="I8:I10"/>
    <mergeCell ref="T8:AE8"/>
    <mergeCell ref="T9:T10"/>
    <mergeCell ref="U9:V9"/>
    <mergeCell ref="W9:X9"/>
    <mergeCell ref="Y9:Z9"/>
    <mergeCell ref="AA9:AB9"/>
    <mergeCell ref="AC9:AC10"/>
    <mergeCell ref="AD9:AD10"/>
    <mergeCell ref="N192:O192"/>
    <mergeCell ref="N193:O193"/>
    <mergeCell ref="N194:O194"/>
    <mergeCell ref="N195:O195"/>
    <mergeCell ref="P189:Q190"/>
    <mergeCell ref="R189:S190"/>
    <mergeCell ref="T189:AE189"/>
    <mergeCell ref="T190:T191"/>
    <mergeCell ref="U190:V190"/>
    <mergeCell ref="W190:X190"/>
    <mergeCell ref="Y190:Z190"/>
    <mergeCell ref="AA190:AB190"/>
    <mergeCell ref="AC190:AC191"/>
    <mergeCell ref="AD190:AD191"/>
    <mergeCell ref="B130:AE130"/>
    <mergeCell ref="F131:G132"/>
    <mergeCell ref="H131:H133"/>
    <mergeCell ref="I131:I133"/>
    <mergeCell ref="J131:M132"/>
    <mergeCell ref="P131:Q132"/>
    <mergeCell ref="N134:O134"/>
    <mergeCell ref="N135:O135"/>
    <mergeCell ref="N136:O136"/>
    <mergeCell ref="N131:O133"/>
    <mergeCell ref="N137:O137"/>
    <mergeCell ref="N138:O138"/>
    <mergeCell ref="N139:O139"/>
    <mergeCell ref="N140:O140"/>
    <mergeCell ref="N141:O141"/>
    <mergeCell ref="N142:O142"/>
    <mergeCell ref="N143:O143"/>
    <mergeCell ref="N144:O144"/>
    <mergeCell ref="N145:O145"/>
    <mergeCell ref="N146:O146"/>
    <mergeCell ref="N147:O147"/>
    <mergeCell ref="J189:M190"/>
    <mergeCell ref="N189:O191"/>
    <mergeCell ref="A131:A133"/>
    <mergeCell ref="B131:B133"/>
    <mergeCell ref="C131:C133"/>
    <mergeCell ref="D131:E132"/>
    <mergeCell ref="R131:S132"/>
    <mergeCell ref="T131:AE131"/>
    <mergeCell ref="T132:T133"/>
    <mergeCell ref="U132:V132"/>
    <mergeCell ref="W132:X132"/>
    <mergeCell ref="Y132:Z132"/>
    <mergeCell ref="AA132:AB132"/>
    <mergeCell ref="AC132:AC133"/>
    <mergeCell ref="AD132:AD133"/>
    <mergeCell ref="N148:O148"/>
    <mergeCell ref="N149:O149"/>
    <mergeCell ref="N150:O150"/>
    <mergeCell ref="N151:O151"/>
    <mergeCell ref="A152:B152"/>
    <mergeCell ref="N152:O152"/>
    <mergeCell ref="B188:AE188"/>
    <mergeCell ref="A189:A191"/>
    <mergeCell ref="B189:B191"/>
    <mergeCell ref="C189:C191"/>
    <mergeCell ref="D189:E190"/>
    <mergeCell ref="F189:G190"/>
    <mergeCell ref="H189:H191"/>
    <mergeCell ref="I189:I191"/>
  </mergeCells>
  <printOptions/>
  <pageMargins left="0.1968503937007874" right="0.1968503937007874" top="0.984251968503937" bottom="0.984251968503937" header="0.5118110236220472" footer="0.5118110236220472"/>
  <pageSetup horizontalDpi="150" verticalDpi="15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Milosavljevic</dc:creator>
  <cp:keywords/>
  <dc:description/>
  <cp:lastModifiedBy>nenad nedeljkovic</cp:lastModifiedBy>
  <cp:lastPrinted>2011-02-07T10:36:27Z</cp:lastPrinted>
  <dcterms:created xsi:type="dcterms:W3CDTF">2010-08-26T08:18:32Z</dcterms:created>
  <dcterms:modified xsi:type="dcterms:W3CDTF">2011-02-07T10:39:25Z</dcterms:modified>
  <cp:category/>
  <cp:version/>
  <cp:contentType/>
  <cp:contentStatus/>
</cp:coreProperties>
</file>